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bookViews>
  <sheets>
    <sheet name="قائمة الدخل " sheetId="1" r:id="rId1"/>
  </sheets>
  <calcPr calcId="125725"/>
</workbook>
</file>

<file path=xl/calcChain.xml><?xml version="1.0" encoding="utf-8"?>
<calcChain xmlns="http://schemas.openxmlformats.org/spreadsheetml/2006/main">
  <c r="N37" i="1"/>
  <c r="M37"/>
  <c r="L37"/>
  <c r="K37"/>
  <c r="J37"/>
  <c r="I37"/>
  <c r="N32"/>
  <c r="M32"/>
  <c r="L32"/>
  <c r="K32"/>
  <c r="J32"/>
  <c r="I32"/>
  <c r="H32"/>
  <c r="G32"/>
  <c r="F32"/>
  <c r="E32"/>
  <c r="D32"/>
  <c r="C32"/>
  <c r="B32"/>
  <c r="H23"/>
  <c r="H34" s="1"/>
  <c r="H37" s="1"/>
  <c r="G23"/>
  <c r="G34" s="1"/>
  <c r="G37" s="1"/>
  <c r="C20"/>
  <c r="N14"/>
  <c r="M14"/>
  <c r="L14"/>
  <c r="K12"/>
  <c r="J12"/>
  <c r="N9"/>
  <c r="N15" s="1"/>
  <c r="N23" s="1"/>
  <c r="M9"/>
  <c r="M15" s="1"/>
  <c r="M23" s="1"/>
  <c r="L9"/>
  <c r="L15" s="1"/>
  <c r="L23" s="1"/>
  <c r="K9"/>
  <c r="K15" s="1"/>
  <c r="K23" s="1"/>
  <c r="J9"/>
  <c r="J15" s="1"/>
  <c r="J23" s="1"/>
  <c r="I9"/>
  <c r="I15" s="1"/>
  <c r="I23" s="1"/>
  <c r="H9"/>
  <c r="G9"/>
  <c r="F9"/>
  <c r="F15" s="1"/>
  <c r="F23" s="1"/>
  <c r="F34" s="1"/>
  <c r="F37" s="1"/>
  <c r="E9"/>
  <c r="E15" s="1"/>
  <c r="E23" s="1"/>
  <c r="E34" s="1"/>
  <c r="E37" s="1"/>
  <c r="D9"/>
  <c r="D15" s="1"/>
  <c r="D23" s="1"/>
  <c r="D34" s="1"/>
  <c r="D37" s="1"/>
  <c r="C9"/>
  <c r="C15" s="1"/>
  <c r="C23" s="1"/>
  <c r="C34" s="1"/>
  <c r="C37" s="1"/>
  <c r="C39" s="1"/>
  <c r="B9"/>
  <c r="B15" s="1"/>
  <c r="B23" s="1"/>
  <c r="B34" s="1"/>
  <c r="B37" s="1"/>
  <c r="B39" s="1"/>
</calcChain>
</file>

<file path=xl/sharedStrings.xml><?xml version="1.0" encoding="utf-8"?>
<sst xmlns="http://schemas.openxmlformats.org/spreadsheetml/2006/main" count="139" uniqueCount="71">
  <si>
    <t>بنك البركة</t>
  </si>
  <si>
    <t xml:space="preserve">قائمة الدخل </t>
  </si>
  <si>
    <t>Statement of Income</t>
  </si>
  <si>
    <t>بعد تطبيق المعيار الإسلامي رقم 30</t>
  </si>
  <si>
    <t>البيان</t>
  </si>
  <si>
    <t>للفترة من تاريخ التاسيس ولغاية 31 كانون الأول 2010</t>
  </si>
  <si>
    <t>الإيرادات:</t>
  </si>
  <si>
    <t>Revenue:</t>
  </si>
  <si>
    <t>إيرادات ذمم البيوع المؤجلة وأرصدة التمويلات</t>
  </si>
  <si>
    <t xml:space="preserve">Islamic Financing Activities Revenue </t>
  </si>
  <si>
    <t>مخصص تدني  ذمم البيوع المؤجلة وأرصدة التمويلات</t>
  </si>
  <si>
    <t>-</t>
  </si>
  <si>
    <t>Provisions for Islamic Financing Activities Re-evaluating</t>
  </si>
  <si>
    <t>إيرادات  من المصارف والمؤسسات المالية</t>
  </si>
  <si>
    <t>Income from banks and financial institutions</t>
  </si>
  <si>
    <t>إجمالي الإيرادات الاستثمارات المشتركة بين البنك وأصحاب حسابات الاستثمار المطلقة</t>
  </si>
  <si>
    <t>Total revenue Islamic Financing, Investement and rights of Unrestricted Accounts</t>
  </si>
  <si>
    <t>نصيب حسابات الاستثمار المطلق من الربح المشترك قبل تنزيل إحتياطي مخاطر الاستثمار</t>
  </si>
  <si>
    <t xml:space="preserve">Unrestricted investment accountholders share of joint investments income Before reducing investment risk reserve </t>
  </si>
  <si>
    <t>احتياطي مخاطر الاستثمار</t>
  </si>
  <si>
    <t xml:space="preserve"> Reserve for Investment Risks</t>
  </si>
  <si>
    <t>الدخل المشترك القابل للتوزيع لحسابات الاستثمار المطلق بعد تنزيل إحتياطي مخاطر الاستثمار</t>
  </si>
  <si>
    <t>Gains for Unrestricted Accounts before exclusioning the Banks' gains as a speculator</t>
  </si>
  <si>
    <t>نصيب البنك من دخل الاستثمارات المطلقة بصفته مضارباً</t>
  </si>
  <si>
    <t>Banks' gains as a speculator</t>
  </si>
  <si>
    <t>العائد على حسابات الاستثمار المطلق</t>
  </si>
  <si>
    <t>Gains rate for Unrestricted Accounts</t>
  </si>
  <si>
    <t>حصة البنك من الدخل المشترك بصفته مضارب ووكيل بالاستثمار ورب مال</t>
  </si>
  <si>
    <t>Bank’s share of joint income resulting as Mudareb,Wakeel and investorr</t>
  </si>
  <si>
    <t>دخل البنك من استثماراته الذاتية</t>
  </si>
  <si>
    <t>Gains from banks' investements</t>
  </si>
  <si>
    <t>حصة البنك من دخل الاستثمارات غير المدرجة في بيان المركز المالي بصفته وكيلاً بالاستثمار</t>
  </si>
  <si>
    <t>Bank's fees as agent from off-balance sheet investments</t>
  </si>
  <si>
    <t>صافي إيرادات الخدمات البنكية</t>
  </si>
  <si>
    <t>Gains from Banking Services</t>
  </si>
  <si>
    <t xml:space="preserve">أرباح الناجمة عن التعامل بالعملات الأجنبية </t>
  </si>
  <si>
    <t>Gains from Foreign Exchange</t>
  </si>
  <si>
    <t>أرباح تقييم مركز القطع البنيوي غير المحققة</t>
  </si>
  <si>
    <t xml:space="preserve">Unrealised Gains (losses) Resulting from The Evaluation of The Structural Position </t>
  </si>
  <si>
    <t xml:space="preserve">إيرادات أخرى </t>
  </si>
  <si>
    <t>Other Income</t>
  </si>
  <si>
    <t>مخصص تدني قيمة الذمم والأنشطة التمويلية</t>
  </si>
  <si>
    <t>إجمالي الدخل التشغيلي</t>
  </si>
  <si>
    <t>Total bank's income</t>
  </si>
  <si>
    <t>المصروفات:</t>
  </si>
  <si>
    <t>Expenses</t>
  </si>
  <si>
    <t>مصاريف التأسيس</t>
  </si>
  <si>
    <t>نفقات الموظفين</t>
  </si>
  <si>
    <t>Employees Expenses</t>
  </si>
  <si>
    <t>استهلاكات وإطفاءات</t>
  </si>
  <si>
    <t>Depreciation Amortization</t>
  </si>
  <si>
    <t>مصاريف إدارية وعمومية</t>
  </si>
  <si>
    <t>General Administrative Expenses</t>
  </si>
  <si>
    <t>مخصص تدني ذمم البیوع المؤجلة وأرصدة التمويلات</t>
  </si>
  <si>
    <t>Impairment provision for sales receivable and  financing balances</t>
  </si>
  <si>
    <t>مخصصات تشغيلية أخرى</t>
  </si>
  <si>
    <t>Other operating Provisions</t>
  </si>
  <si>
    <t>خسائر ناتجة من إتلاف الاصول الثابتة</t>
  </si>
  <si>
    <t>losses from ravaging Fixed Assets</t>
  </si>
  <si>
    <t>إجمالي المصروفات</t>
  </si>
  <si>
    <t>Total Expenses</t>
  </si>
  <si>
    <t>الربح/(الخسارة) قبل الضريبة</t>
  </si>
  <si>
    <t>Profit/(loss) befor Tax</t>
  </si>
  <si>
    <t>إيراد(مصروف) ضريبة الدخل المؤجلة</t>
  </si>
  <si>
    <t xml:space="preserve">Income / (expense) of deferred income tax </t>
  </si>
  <si>
    <t>صافي الربح السنة</t>
  </si>
  <si>
    <t xml:space="preserve">Net Profit </t>
  </si>
  <si>
    <t>عائد السهم (ل.س)*</t>
  </si>
  <si>
    <t xml:space="preserve"> Basic earnings per share </t>
  </si>
  <si>
    <t>تم تعديل عائد السهم للسنوات السابقة بناء على عملية التجزئة التي تمت على سهم الشركة بعام 2010 لتصبح قيمة السهم 100 ل.س بدلاً من 1000 ل.س</t>
  </si>
  <si>
    <t xml:space="preserve">The earnings per share have been adjusted for the previous years  based on the split process on 2010  that modified the nominal value per share from 1000 SP to 100 SP </t>
  </si>
</sst>
</file>

<file path=xl/styles.xml><?xml version="1.0" encoding="utf-8"?>
<styleSheet xmlns="http://schemas.openxmlformats.org/spreadsheetml/2006/main">
  <numFmts count="7">
    <numFmt numFmtId="43" formatCode="_-* #,##0.00_-;_-* #,##0.00\-;_-* &quot;-&quot;??_-;_-@_-"/>
    <numFmt numFmtId="164" formatCode="_-* #,##0_-;\-* #,##0_-;_-* &quot;-&quot;_-;_-@_-"/>
    <numFmt numFmtId="165" formatCode="_(* #,##0_);_(* \(#,##0\);_(* &quot;-&quot;_);_(@_)"/>
    <numFmt numFmtId="166" formatCode="_(* #,##0.00_);_(* \(#,##0.00\);_(* &quot;-&quot;??_);_(@_)"/>
    <numFmt numFmtId="167" formatCode="_(* #,##0_);_(* \(#,##0\);_(* &quot;-&quot;??_);_(@_)"/>
    <numFmt numFmtId="168" formatCode="_(* #,##0.00_);_(* \(#,##0.00\);_(* &quot;-&quot;_);_(@_)"/>
    <numFmt numFmtId="169" formatCode="_(* #,##0.000000000_);_(* \(#,##0.000000000\);_(* &quot;-&quot;??_);_(@_)"/>
  </numFmts>
  <fonts count="19">
    <font>
      <sz val="11"/>
      <color theme="1"/>
      <name val="Calibri"/>
      <family val="2"/>
      <scheme val="minor"/>
    </font>
    <font>
      <sz val="11"/>
      <color theme="1"/>
      <name val="Calibri"/>
      <family val="2"/>
      <charset val="178"/>
      <scheme val="minor"/>
    </font>
    <font>
      <sz val="11"/>
      <color theme="1"/>
      <name val="Calibri"/>
      <family val="2"/>
      <scheme val="minor"/>
    </font>
    <font>
      <b/>
      <sz val="14"/>
      <color rgb="FFFF0000"/>
      <name val="Arabic Transparent"/>
    </font>
    <font>
      <b/>
      <sz val="13"/>
      <color indexed="60"/>
      <name val="Arabic Transparent"/>
    </font>
    <font>
      <sz val="13"/>
      <color theme="1"/>
      <name val="Arabic Transparent"/>
      <charset val="178"/>
    </font>
    <font>
      <b/>
      <sz val="14"/>
      <color theme="0"/>
      <name val="Arabic Transparent"/>
      <charset val="178"/>
    </font>
    <font>
      <b/>
      <sz val="14"/>
      <color theme="1"/>
      <name val="Arabic Transparent"/>
    </font>
    <font>
      <b/>
      <sz val="14"/>
      <color theme="0"/>
      <name val="Arabic Transparent"/>
    </font>
    <font>
      <sz val="14"/>
      <color theme="1"/>
      <name val="Arabic Transparent"/>
      <charset val="178"/>
    </font>
    <font>
      <b/>
      <sz val="13"/>
      <color theme="0"/>
      <name val="Arabic Transparent"/>
      <charset val="178"/>
    </font>
    <font>
      <b/>
      <u/>
      <sz val="13"/>
      <color theme="1"/>
      <name val="Arabic Transparent"/>
      <charset val="178"/>
    </font>
    <font>
      <b/>
      <sz val="13"/>
      <color theme="1"/>
      <name val="Arabic Transparent"/>
      <charset val="178"/>
    </font>
    <font>
      <u val="singleAccounting"/>
      <sz val="13"/>
      <color theme="1"/>
      <name val="Arabic Transparent"/>
      <charset val="178"/>
    </font>
    <font>
      <sz val="13"/>
      <name val="Arabic Transparent"/>
      <charset val="178"/>
    </font>
    <font>
      <b/>
      <u/>
      <sz val="11"/>
      <color rgb="FF000000"/>
      <name val="Arial"/>
      <family val="2"/>
    </font>
    <font>
      <b/>
      <u/>
      <sz val="11"/>
      <color theme="1"/>
      <name val="Arial"/>
      <family val="2"/>
    </font>
    <font>
      <sz val="13"/>
      <color theme="1"/>
      <name val="Calibri"/>
      <family val="2"/>
      <scheme val="minor"/>
    </font>
    <font>
      <sz val="10"/>
      <name val="Arial"/>
      <family val="2"/>
    </font>
  </fonts>
  <fills count="5">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theme="0"/>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s>
  <cellStyleXfs count="67">
    <xf numFmtId="0" fontId="0" fillId="0" borderId="0"/>
    <xf numFmtId="166"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 fillId="0" borderId="0"/>
    <xf numFmtId="0" fontId="18" fillId="0" borderId="0"/>
    <xf numFmtId="0" fontId="1" fillId="0" borderId="0"/>
  </cellStyleXfs>
  <cellXfs count="84">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6" fillId="2" borderId="0" xfId="0" applyFont="1" applyFill="1" applyAlignment="1">
      <alignment horizontal="right" vertical="center"/>
    </xf>
    <xf numFmtId="0" fontId="7" fillId="2" borderId="0" xfId="0" applyFont="1" applyFill="1" applyAlignment="1">
      <alignment horizontal="right" vertical="center"/>
    </xf>
    <xf numFmtId="0" fontId="8" fillId="2" borderId="0" xfId="0" applyFont="1" applyFill="1" applyAlignment="1">
      <alignment horizontal="right" vertical="center"/>
    </xf>
    <xf numFmtId="0" fontId="6" fillId="2" borderId="0" xfId="0" applyFont="1" applyFill="1" applyAlignment="1">
      <alignment horizontal="left" vertical="center"/>
    </xf>
    <xf numFmtId="0" fontId="5" fillId="0" borderId="0" xfId="0" applyFont="1" applyAlignment="1">
      <alignment horizontal="right" vertical="center"/>
    </xf>
    <xf numFmtId="0" fontId="9" fillId="3" borderId="1" xfId="0" applyFont="1" applyFill="1" applyBorder="1" applyAlignment="1">
      <alignment horizontal="center"/>
    </xf>
    <xf numFmtId="0" fontId="5" fillId="0" borderId="0" xfId="0" applyFont="1" applyAlignment="1">
      <alignment horizontal="center"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2" xfId="0" applyFont="1" applyFill="1" applyBorder="1" applyAlignment="1">
      <alignment horizontal="left" vertical="center"/>
    </xf>
    <xf numFmtId="0" fontId="11" fillId="0" borderId="4" xfId="0" applyFont="1" applyBorder="1"/>
    <xf numFmtId="0" fontId="11" fillId="0" borderId="4" xfId="0" applyFont="1" applyBorder="1" applyAlignment="1">
      <alignment horizontal="center"/>
    </xf>
    <xf numFmtId="37" fontId="5" fillId="0" borderId="4" xfId="0" applyNumberFormat="1" applyFont="1" applyBorder="1"/>
    <xf numFmtId="3" fontId="12" fillId="0" borderId="4" xfId="0" applyNumberFormat="1" applyFont="1" applyBorder="1"/>
    <xf numFmtId="0" fontId="5" fillId="0" borderId="4" xfId="0" applyFont="1" applyBorder="1"/>
    <xf numFmtId="165" fontId="5" fillId="0" borderId="4" xfId="2" applyNumberFormat="1" applyFont="1" applyFill="1" applyBorder="1"/>
    <xf numFmtId="0" fontId="5" fillId="4" borderId="4" xfId="0" applyFont="1" applyFill="1" applyBorder="1" applyAlignment="1">
      <alignment horizontal="left"/>
    </xf>
    <xf numFmtId="165" fontId="5" fillId="0" borderId="4" xfId="2" applyNumberFormat="1" applyFont="1" applyFill="1" applyBorder="1" applyAlignment="1">
      <alignment horizontal="right"/>
    </xf>
    <xf numFmtId="165" fontId="5" fillId="0" borderId="4" xfId="2" applyNumberFormat="1" applyFont="1" applyFill="1" applyBorder="1" applyAlignment="1">
      <alignment horizontal="left" vertical="center" wrapText="1" readingOrder="1"/>
    </xf>
    <xf numFmtId="165" fontId="13" fillId="0" borderId="4" xfId="2" applyNumberFormat="1" applyFont="1" applyFill="1" applyBorder="1"/>
    <xf numFmtId="0" fontId="10" fillId="2" borderId="4" xfId="0" applyFont="1" applyFill="1" applyBorder="1" applyAlignment="1">
      <alignment horizontal="right" vertical="center"/>
    </xf>
    <xf numFmtId="165" fontId="10" fillId="2" borderId="4" xfId="2" applyNumberFormat="1" applyFont="1" applyFill="1" applyBorder="1" applyAlignment="1"/>
    <xf numFmtId="165" fontId="10" fillId="2" borderId="4" xfId="2" applyNumberFormat="1" applyFont="1" applyFill="1" applyBorder="1" applyAlignment="1">
      <alignment horizontal="left"/>
    </xf>
    <xf numFmtId="0" fontId="14" fillId="4" borderId="4" xfId="0" applyFont="1" applyFill="1" applyBorder="1" applyAlignment="1">
      <alignment horizontal="right" vertical="center"/>
    </xf>
    <xf numFmtId="3" fontId="14" fillId="4" borderId="4" xfId="0" applyNumberFormat="1" applyFont="1" applyFill="1" applyBorder="1" applyAlignment="1">
      <alignment horizontal="right" vertical="center"/>
    </xf>
    <xf numFmtId="165" fontId="5" fillId="4" borderId="4" xfId="2" applyNumberFormat="1" applyFont="1" applyFill="1" applyBorder="1" applyAlignment="1"/>
    <xf numFmtId="165" fontId="14" fillId="4" borderId="4" xfId="2" applyNumberFormat="1" applyFont="1" applyFill="1" applyBorder="1" applyAlignment="1"/>
    <xf numFmtId="37" fontId="5" fillId="0" borderId="4" xfId="0" applyNumberFormat="1" applyFont="1" applyBorder="1" applyAlignment="1">
      <alignment horizontal="right"/>
    </xf>
    <xf numFmtId="165" fontId="14" fillId="4" borderId="4" xfId="2" applyNumberFormat="1" applyFont="1" applyFill="1" applyBorder="1" applyAlignment="1">
      <alignment horizontal="left"/>
    </xf>
    <xf numFmtId="0" fontId="5" fillId="4" borderId="0" xfId="0" applyFont="1" applyFill="1"/>
    <xf numFmtId="165" fontId="14" fillId="4" borderId="4" xfId="2" applyNumberFormat="1" applyFont="1" applyFill="1" applyBorder="1" applyAlignment="1">
      <alignment vertical="center"/>
    </xf>
    <xf numFmtId="3" fontId="14" fillId="0" borderId="4" xfId="0" applyNumberFormat="1" applyFont="1" applyBorder="1"/>
    <xf numFmtId="165" fontId="14" fillId="0" borderId="4" xfId="2" applyNumberFormat="1" applyFont="1" applyFill="1" applyBorder="1" applyAlignment="1">
      <alignment horizontal="left" vertical="center" wrapText="1" readingOrder="1"/>
    </xf>
    <xf numFmtId="0" fontId="14" fillId="0" borderId="0" xfId="0" applyFont="1"/>
    <xf numFmtId="0" fontId="5" fillId="0" borderId="4" xfId="0" applyFont="1" applyBorder="1" applyAlignment="1">
      <alignment horizontal="right"/>
    </xf>
    <xf numFmtId="165" fontId="13" fillId="0" borderId="4" xfId="2" applyNumberFormat="1" applyFont="1" applyFill="1" applyBorder="1" applyAlignment="1">
      <alignment horizontal="right"/>
    </xf>
    <xf numFmtId="165" fontId="13" fillId="0" borderId="0" xfId="0" applyNumberFormat="1" applyFont="1"/>
    <xf numFmtId="165" fontId="10" fillId="2" borderId="4" xfId="2" applyNumberFormat="1" applyFont="1" applyFill="1" applyBorder="1" applyAlignment="1">
      <alignment vertical="center"/>
    </xf>
    <xf numFmtId="167" fontId="5" fillId="0" borderId="4" xfId="1" applyNumberFormat="1" applyFont="1" applyBorder="1"/>
    <xf numFmtId="167" fontId="5" fillId="0" borderId="4" xfId="1" applyNumberFormat="1" applyFont="1" applyBorder="1" applyAlignment="1">
      <alignment horizontal="center"/>
    </xf>
    <xf numFmtId="167" fontId="5" fillId="0" borderId="4" xfId="1" applyNumberFormat="1" applyFont="1" applyFill="1" applyBorder="1"/>
    <xf numFmtId="165" fontId="5" fillId="0" borderId="4" xfId="2" applyNumberFormat="1" applyFont="1" applyFill="1" applyBorder="1" applyAlignment="1">
      <alignment vertical="center"/>
    </xf>
    <xf numFmtId="0" fontId="5" fillId="4" borderId="4" xfId="0" applyFont="1" applyFill="1" applyBorder="1"/>
    <xf numFmtId="167" fontId="5" fillId="4" borderId="4" xfId="1" applyNumberFormat="1" applyFont="1" applyFill="1" applyBorder="1"/>
    <xf numFmtId="167" fontId="5" fillId="4" borderId="4" xfId="1" applyNumberFormat="1" applyFont="1" applyFill="1" applyBorder="1" applyAlignment="1">
      <alignment horizontal="center"/>
    </xf>
    <xf numFmtId="167" fontId="5" fillId="0" borderId="4" xfId="1" applyNumberFormat="1" applyFont="1" applyBorder="1" applyAlignment="1">
      <alignment horizontal="right"/>
    </xf>
    <xf numFmtId="165" fontId="5" fillId="0" borderId="4" xfId="2" applyNumberFormat="1" applyFont="1" applyFill="1" applyBorder="1" applyAlignment="1">
      <alignment horizontal="left" wrapText="1"/>
    </xf>
    <xf numFmtId="0" fontId="15" fillId="0" borderId="0" xfId="0" applyFont="1" applyAlignment="1">
      <alignment horizontal="right" vertical="center" wrapText="1" readingOrder="2"/>
    </xf>
    <xf numFmtId="0" fontId="16" fillId="0" borderId="0" xfId="0" applyFont="1" applyAlignment="1">
      <alignment horizontal="right" vertical="center" wrapText="1" readingOrder="2"/>
    </xf>
    <xf numFmtId="0" fontId="15" fillId="0" borderId="0" xfId="0" applyFont="1" applyAlignment="1">
      <alignment horizontal="center" vertical="center" wrapText="1" readingOrder="2"/>
    </xf>
    <xf numFmtId="0" fontId="5" fillId="0" borderId="5" xfId="0" applyFont="1" applyBorder="1"/>
    <xf numFmtId="0" fontId="5" fillId="0" borderId="6" xfId="0" applyFont="1" applyBorder="1" applyAlignment="1">
      <alignment horizontal="right"/>
    </xf>
    <xf numFmtId="37" fontId="5" fillId="0" borderId="7" xfId="0" applyNumberFormat="1" applyFont="1" applyBorder="1" applyAlignment="1">
      <alignment horizontal="right"/>
    </xf>
    <xf numFmtId="37" fontId="5" fillId="0" borderId="8" xfId="0" applyNumberFormat="1" applyFont="1" applyBorder="1" applyAlignment="1">
      <alignment horizontal="right"/>
    </xf>
    <xf numFmtId="165" fontId="5" fillId="0" borderId="7" xfId="2" applyNumberFormat="1" applyFont="1" applyFill="1" applyBorder="1"/>
    <xf numFmtId="165" fontId="5" fillId="0" borderId="8" xfId="2" applyNumberFormat="1" applyFont="1" applyFill="1" applyBorder="1"/>
    <xf numFmtId="165" fontId="5" fillId="0" borderId="4" xfId="2" applyNumberFormat="1" applyFont="1" applyFill="1" applyBorder="1" applyAlignment="1">
      <alignment horizontal="left"/>
    </xf>
    <xf numFmtId="0" fontId="5" fillId="0" borderId="5" xfId="0" applyFont="1" applyFill="1" applyBorder="1"/>
    <xf numFmtId="165" fontId="5" fillId="0" borderId="7" xfId="2" applyNumberFormat="1" applyFont="1" applyFill="1" applyBorder="1" applyAlignment="1">
      <alignment horizontal="right"/>
    </xf>
    <xf numFmtId="165" fontId="5" fillId="0" borderId="8" xfId="2" applyNumberFormat="1" applyFont="1" applyFill="1" applyBorder="1" applyAlignment="1">
      <alignment horizontal="right"/>
    </xf>
    <xf numFmtId="37" fontId="5" fillId="0" borderId="4" xfId="0" applyNumberFormat="1" applyFont="1" applyFill="1" applyBorder="1" applyAlignment="1">
      <alignment horizontal="right"/>
    </xf>
    <xf numFmtId="0" fontId="5" fillId="0" borderId="0" xfId="0" applyFont="1" applyFill="1"/>
    <xf numFmtId="0" fontId="10" fillId="0" borderId="4" xfId="0" applyFont="1" applyFill="1" applyBorder="1" applyAlignment="1">
      <alignment horizontal="right" vertical="center"/>
    </xf>
    <xf numFmtId="165" fontId="10" fillId="0" borderId="4" xfId="2" applyNumberFormat="1" applyFont="1" applyFill="1" applyBorder="1" applyAlignment="1"/>
    <xf numFmtId="165" fontId="10" fillId="0" borderId="4" xfId="2" applyNumberFormat="1" applyFont="1" applyFill="1" applyBorder="1" applyAlignment="1">
      <alignment vertical="center"/>
    </xf>
    <xf numFmtId="0" fontId="5" fillId="0" borderId="4" xfId="0" applyFont="1" applyBorder="1" applyAlignment="1">
      <alignment horizontal="center"/>
    </xf>
    <xf numFmtId="0" fontId="10" fillId="2" borderId="9" xfId="0" applyFont="1" applyFill="1" applyBorder="1" applyAlignment="1">
      <alignment horizontal="right" vertical="center"/>
    </xf>
    <xf numFmtId="166" fontId="10" fillId="2" borderId="10" xfId="1" applyFont="1" applyFill="1" applyBorder="1" applyAlignment="1">
      <alignment horizontal="right" vertical="center"/>
    </xf>
    <xf numFmtId="2" fontId="10" fillId="2" borderId="10" xfId="0" applyNumberFormat="1" applyFont="1" applyFill="1" applyBorder="1" applyAlignment="1">
      <alignment horizontal="right" vertical="center"/>
    </xf>
    <xf numFmtId="2" fontId="10" fillId="2" borderId="10" xfId="0" applyNumberFormat="1" applyFont="1" applyFill="1" applyBorder="1" applyAlignment="1">
      <alignment horizontal="right"/>
    </xf>
    <xf numFmtId="0" fontId="10" fillId="2" borderId="10" xfId="0" applyFont="1" applyFill="1" applyBorder="1" applyAlignment="1">
      <alignment horizontal="right" vertical="center"/>
    </xf>
    <xf numFmtId="168" fontId="10" fillId="2" borderId="4" xfId="2" applyNumberFormat="1" applyFont="1" applyFill="1" applyBorder="1" applyAlignment="1"/>
    <xf numFmtId="169" fontId="5" fillId="0" borderId="0" xfId="1" applyNumberFormat="1" applyFont="1"/>
    <xf numFmtId="0" fontId="17" fillId="0" borderId="0" xfId="0" applyFont="1" applyAlignment="1">
      <alignment horizontal="center"/>
    </xf>
    <xf numFmtId="0" fontId="5" fillId="0" borderId="0" xfId="0" applyFont="1" applyAlignment="1"/>
    <xf numFmtId="0" fontId="5" fillId="0" borderId="0" xfId="0" applyFont="1" applyFill="1" applyAlignment="1">
      <alignment horizontal="left"/>
    </xf>
    <xf numFmtId="0" fontId="5" fillId="0" borderId="0" xfId="0" applyFont="1" applyFill="1" applyAlignment="1"/>
  </cellXfs>
  <cellStyles count="67">
    <cellStyle name="Comma" xfId="1" builtinId="3"/>
    <cellStyle name="Comma [0]" xfId="2" builtinId="6"/>
    <cellStyle name="Comma 2" xfId="3"/>
    <cellStyle name="Comma 2 10" xfId="4"/>
    <cellStyle name="Comma 2 11" xfId="5"/>
    <cellStyle name="Comma 2 12" xfId="6"/>
    <cellStyle name="Comma 2 13" xfId="7"/>
    <cellStyle name="Comma 2 14" xfId="8"/>
    <cellStyle name="Comma 2 15" xfId="9"/>
    <cellStyle name="Comma 2 16" xfId="10"/>
    <cellStyle name="Comma 2 17" xfId="11"/>
    <cellStyle name="Comma 2 18" xfId="12"/>
    <cellStyle name="Comma 2 19" xfId="13"/>
    <cellStyle name="Comma 2 2" xfId="14"/>
    <cellStyle name="Comma 2 20" xfId="15"/>
    <cellStyle name="Comma 2 21" xfId="16"/>
    <cellStyle name="Comma 2 22" xfId="17"/>
    <cellStyle name="Comma 2 23" xfId="18"/>
    <cellStyle name="Comma 2 24" xfId="19"/>
    <cellStyle name="Comma 2 25" xfId="20"/>
    <cellStyle name="Comma 2 26" xfId="21"/>
    <cellStyle name="Comma 2 27" xfId="22"/>
    <cellStyle name="Comma 2 28" xfId="23"/>
    <cellStyle name="Comma 2 29" xfId="24"/>
    <cellStyle name="Comma 2 3" xfId="25"/>
    <cellStyle name="Comma 2 30" xfId="26"/>
    <cellStyle name="Comma 2 31" xfId="27"/>
    <cellStyle name="Comma 2 32" xfId="28"/>
    <cellStyle name="Comma 2 33" xfId="29"/>
    <cellStyle name="Comma 2 34" xfId="30"/>
    <cellStyle name="Comma 2 35" xfId="31"/>
    <cellStyle name="Comma 2 36" xfId="32"/>
    <cellStyle name="Comma 2 37" xfId="33"/>
    <cellStyle name="Comma 2 38" xfId="34"/>
    <cellStyle name="Comma 2 39" xfId="35"/>
    <cellStyle name="Comma 2 4" xfId="36"/>
    <cellStyle name="Comma 2 40" xfId="37"/>
    <cellStyle name="Comma 2 41" xfId="38"/>
    <cellStyle name="Comma 2 42" xfId="39"/>
    <cellStyle name="Comma 2 43" xfId="40"/>
    <cellStyle name="Comma 2 44" xfId="41"/>
    <cellStyle name="Comma 2 45" xfId="42"/>
    <cellStyle name="Comma 2 46" xfId="43"/>
    <cellStyle name="Comma 2 47" xfId="44"/>
    <cellStyle name="Comma 2 48" xfId="45"/>
    <cellStyle name="Comma 2 49" xfId="46"/>
    <cellStyle name="Comma 2 5" xfId="47"/>
    <cellStyle name="Comma 2 50" xfId="48"/>
    <cellStyle name="Comma 2 51" xfId="49"/>
    <cellStyle name="Comma 2 52" xfId="50"/>
    <cellStyle name="Comma 2 53" xfId="51"/>
    <cellStyle name="Comma 2 54" xfId="52"/>
    <cellStyle name="Comma 2 55" xfId="53"/>
    <cellStyle name="Comma 2 56" xfId="54"/>
    <cellStyle name="Comma 2 57" xfId="55"/>
    <cellStyle name="Comma 2 58" xfId="56"/>
    <cellStyle name="Comma 2 6" xfId="57"/>
    <cellStyle name="Comma 2 7" xfId="58"/>
    <cellStyle name="Comma 2 8" xfId="59"/>
    <cellStyle name="Comma 2 9" xfId="60"/>
    <cellStyle name="Normal" xfId="0" builtinId="0"/>
    <cellStyle name="Normal 2" xfId="61"/>
    <cellStyle name="Normal 3" xfId="62"/>
    <cellStyle name="Normal 4" xfId="63"/>
    <cellStyle name="Normal 5" xfId="64"/>
    <cellStyle name="Normal 6" xfId="65"/>
    <cellStyle name="Normal 7 2" xfId="6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2"/>
  <sheetViews>
    <sheetView rightToLeft="1" tabSelected="1" workbookViewId="0">
      <selection activeCell="A23" sqref="A23"/>
    </sheetView>
  </sheetViews>
  <sheetFormatPr defaultRowHeight="16.5"/>
  <cols>
    <col min="1" max="1" width="74" style="3" bestFit="1" customWidth="1"/>
    <col min="2" max="3" width="21.42578125" style="3" customWidth="1"/>
    <col min="4" max="4" width="22.28515625" style="3" customWidth="1"/>
    <col min="5" max="5" width="19.140625" style="3" bestFit="1" customWidth="1"/>
    <col min="6" max="7" width="19.140625" style="3" customWidth="1"/>
    <col min="8" max="8" width="19.5703125" style="4" customWidth="1"/>
    <col min="9" max="9" width="19.5703125" style="3" customWidth="1"/>
    <col min="10" max="10" width="19.140625" style="3" customWidth="1"/>
    <col min="11" max="12" width="18.28515625" style="3" customWidth="1"/>
    <col min="13" max="13" width="17" style="3" customWidth="1"/>
    <col min="14" max="14" width="17.85546875" style="3" customWidth="1"/>
    <col min="15" max="15" width="97.140625" style="3" bestFit="1" customWidth="1"/>
    <col min="16" max="16" width="9.140625" style="3"/>
    <col min="17" max="17" width="44.28515625" style="3" customWidth="1"/>
    <col min="18" max="16384" width="9.140625" style="3"/>
  </cols>
  <sheetData>
    <row r="1" spans="1:17" ht="18">
      <c r="A1" s="1" t="s">
        <v>0</v>
      </c>
      <c r="B1" s="2"/>
      <c r="C1" s="2"/>
      <c r="D1" s="2"/>
      <c r="E1" s="2"/>
    </row>
    <row r="2" spans="1:17" ht="18">
      <c r="A2" s="5" t="s">
        <v>1</v>
      </c>
      <c r="B2" s="5"/>
      <c r="C2" s="5"/>
      <c r="D2" s="5"/>
      <c r="E2" s="5"/>
      <c r="F2" s="6"/>
      <c r="G2" s="7"/>
      <c r="H2" s="7"/>
      <c r="I2" s="7"/>
      <c r="J2" s="7"/>
      <c r="K2" s="7"/>
      <c r="L2" s="7"/>
      <c r="M2" s="7"/>
      <c r="N2" s="7"/>
      <c r="O2" s="8" t="s">
        <v>2</v>
      </c>
    </row>
    <row r="3" spans="1:17" ht="18">
      <c r="A3" s="9"/>
      <c r="B3" s="10" t="s">
        <v>3</v>
      </c>
      <c r="C3" s="10"/>
      <c r="D3" s="10"/>
      <c r="E3" s="10"/>
      <c r="H3" s="11"/>
      <c r="I3" s="9"/>
      <c r="J3" s="9"/>
      <c r="K3" s="9"/>
      <c r="L3" s="9"/>
      <c r="M3" s="9"/>
      <c r="N3" s="9"/>
    </row>
    <row r="4" spans="1:17" s="4" customFormat="1" ht="66">
      <c r="A4" s="12" t="s">
        <v>4</v>
      </c>
      <c r="B4" s="13">
        <v>2021</v>
      </c>
      <c r="C4" s="13">
        <v>2020</v>
      </c>
      <c r="D4" s="14">
        <v>2019</v>
      </c>
      <c r="E4" s="14">
        <v>2018</v>
      </c>
      <c r="F4" s="14">
        <v>2018</v>
      </c>
      <c r="G4" s="14">
        <v>2017</v>
      </c>
      <c r="H4" s="14">
        <v>2016</v>
      </c>
      <c r="I4" s="14">
        <v>2015</v>
      </c>
      <c r="J4" s="14">
        <v>2014</v>
      </c>
      <c r="K4" s="14">
        <v>2013</v>
      </c>
      <c r="L4" s="14">
        <v>2012</v>
      </c>
      <c r="M4" s="14">
        <v>2011</v>
      </c>
      <c r="N4" s="15" t="s">
        <v>5</v>
      </c>
      <c r="O4" s="16" t="s">
        <v>2</v>
      </c>
      <c r="Q4" s="3"/>
    </row>
    <row r="5" spans="1:17">
      <c r="A5" s="17" t="s">
        <v>6</v>
      </c>
      <c r="B5" s="17"/>
      <c r="C5" s="17"/>
      <c r="D5" s="17"/>
      <c r="E5" s="17"/>
      <c r="F5" s="17"/>
      <c r="G5" s="17"/>
      <c r="H5" s="18"/>
      <c r="I5" s="17"/>
      <c r="J5" s="19"/>
      <c r="K5" s="19"/>
      <c r="L5" s="19"/>
      <c r="M5" s="19"/>
      <c r="N5" s="19"/>
      <c r="O5" s="20" t="s">
        <v>7</v>
      </c>
    </row>
    <row r="6" spans="1:17">
      <c r="A6" s="21" t="s">
        <v>8</v>
      </c>
      <c r="B6" s="22">
        <v>9361966611</v>
      </c>
      <c r="C6" s="22">
        <v>6420099950</v>
      </c>
      <c r="D6" s="22">
        <v>6232966362</v>
      </c>
      <c r="E6" s="22">
        <v>4215928969</v>
      </c>
      <c r="F6" s="22">
        <v>4215928969</v>
      </c>
      <c r="G6" s="22">
        <v>3081618677</v>
      </c>
      <c r="H6" s="22">
        <v>2217500212</v>
      </c>
      <c r="I6" s="22">
        <v>1416038551</v>
      </c>
      <c r="J6" s="22">
        <v>449448195</v>
      </c>
      <c r="K6" s="22">
        <v>495535115</v>
      </c>
      <c r="L6" s="22">
        <v>448507305</v>
      </c>
      <c r="M6" s="22">
        <v>198668089</v>
      </c>
      <c r="N6" s="22">
        <v>12233553</v>
      </c>
      <c r="O6" s="23" t="s">
        <v>9</v>
      </c>
    </row>
    <row r="7" spans="1:17">
      <c r="A7" s="21" t="s">
        <v>10</v>
      </c>
      <c r="B7" s="22" t="s">
        <v>11</v>
      </c>
      <c r="C7" s="22" t="s">
        <v>11</v>
      </c>
      <c r="D7" s="22">
        <v>-195000000</v>
      </c>
      <c r="E7" s="22">
        <v>-133000000</v>
      </c>
      <c r="F7" s="22">
        <v>-133000000</v>
      </c>
      <c r="G7" s="22">
        <v>-30000000</v>
      </c>
      <c r="H7" s="22">
        <v>-18218617</v>
      </c>
      <c r="I7" s="22">
        <v>-61500000</v>
      </c>
      <c r="J7" s="22">
        <v>-61500000</v>
      </c>
      <c r="K7" s="22">
        <v>-160460240</v>
      </c>
      <c r="L7" s="22">
        <v>-55703540</v>
      </c>
      <c r="M7" s="22">
        <v>-12046710</v>
      </c>
      <c r="N7" s="24" t="s">
        <v>11</v>
      </c>
      <c r="O7" s="25" t="s">
        <v>12</v>
      </c>
    </row>
    <row r="8" spans="1:17" ht="18.75">
      <c r="A8" s="21" t="s">
        <v>13</v>
      </c>
      <c r="B8" s="26">
        <v>412362829</v>
      </c>
      <c r="C8" s="26">
        <v>516009960</v>
      </c>
      <c r="D8" s="26">
        <v>516072125</v>
      </c>
      <c r="E8" s="26">
        <v>109232216</v>
      </c>
      <c r="F8" s="26">
        <v>109232216</v>
      </c>
      <c r="G8" s="26">
        <v>256677314</v>
      </c>
      <c r="H8" s="26">
        <v>246618694</v>
      </c>
      <c r="I8" s="26">
        <v>88605906</v>
      </c>
      <c r="J8" s="26">
        <v>40080368</v>
      </c>
      <c r="K8" s="26">
        <v>62551393</v>
      </c>
      <c r="L8" s="26">
        <v>36167734</v>
      </c>
      <c r="M8" s="26">
        <v>9982703</v>
      </c>
      <c r="N8" s="26">
        <v>1253273</v>
      </c>
      <c r="O8" s="23" t="s">
        <v>14</v>
      </c>
    </row>
    <row r="9" spans="1:17">
      <c r="A9" s="27" t="s">
        <v>15</v>
      </c>
      <c r="B9" s="28">
        <f t="shared" ref="B9:N9" si="0">SUM(B6:B8)</f>
        <v>9774329440</v>
      </c>
      <c r="C9" s="28">
        <f t="shared" si="0"/>
        <v>6936109910</v>
      </c>
      <c r="D9" s="28">
        <f t="shared" si="0"/>
        <v>6554038487</v>
      </c>
      <c r="E9" s="28">
        <f t="shared" si="0"/>
        <v>4192161185</v>
      </c>
      <c r="F9" s="28">
        <f t="shared" si="0"/>
        <v>4192161185</v>
      </c>
      <c r="G9" s="28">
        <f t="shared" si="0"/>
        <v>3308295991</v>
      </c>
      <c r="H9" s="28">
        <f t="shared" si="0"/>
        <v>2445900289</v>
      </c>
      <c r="I9" s="28">
        <f t="shared" si="0"/>
        <v>1443144457</v>
      </c>
      <c r="J9" s="28">
        <f t="shared" si="0"/>
        <v>428028563</v>
      </c>
      <c r="K9" s="28">
        <f t="shared" si="0"/>
        <v>397626268</v>
      </c>
      <c r="L9" s="28">
        <f t="shared" si="0"/>
        <v>428971499</v>
      </c>
      <c r="M9" s="28">
        <f t="shared" si="0"/>
        <v>196604082</v>
      </c>
      <c r="N9" s="28">
        <f t="shared" si="0"/>
        <v>13486826</v>
      </c>
      <c r="O9" s="29" t="s">
        <v>16</v>
      </c>
    </row>
    <row r="10" spans="1:17" s="36" customFormat="1">
      <c r="A10" s="30" t="s">
        <v>17</v>
      </c>
      <c r="B10" s="31">
        <v>-2109113952</v>
      </c>
      <c r="C10" s="31">
        <v>-1978886403</v>
      </c>
      <c r="D10" s="31">
        <v>-1848529961</v>
      </c>
      <c r="E10" s="31">
        <v>-1894303230</v>
      </c>
      <c r="F10" s="32">
        <v>-1894303230</v>
      </c>
      <c r="G10" s="33">
        <v>-759526618</v>
      </c>
      <c r="H10" s="33">
        <v>-482862489</v>
      </c>
      <c r="I10" s="33">
        <v>-419784719</v>
      </c>
      <c r="J10" s="33">
        <v>-403813426</v>
      </c>
      <c r="K10" s="33">
        <v>-337578401</v>
      </c>
      <c r="L10" s="34" t="s">
        <v>11</v>
      </c>
      <c r="M10" s="34" t="s">
        <v>11</v>
      </c>
      <c r="N10" s="34" t="s">
        <v>11</v>
      </c>
      <c r="O10" s="35" t="s">
        <v>18</v>
      </c>
    </row>
    <row r="11" spans="1:17" s="36" customFormat="1">
      <c r="A11" s="30" t="s">
        <v>19</v>
      </c>
      <c r="B11" s="31">
        <v>-208496553</v>
      </c>
      <c r="C11" s="31">
        <v>-196103941</v>
      </c>
      <c r="D11" s="31">
        <v>-177226732</v>
      </c>
      <c r="E11" s="31">
        <v>-178519396</v>
      </c>
      <c r="F11" s="32">
        <v>-178519396</v>
      </c>
      <c r="G11" s="33">
        <v>-73313881</v>
      </c>
      <c r="H11" s="33">
        <v>-43705945</v>
      </c>
      <c r="I11" s="33">
        <v>28196101</v>
      </c>
      <c r="J11" s="33">
        <v>24613699</v>
      </c>
      <c r="K11" s="33">
        <v>23880821</v>
      </c>
      <c r="L11" s="34" t="s">
        <v>11</v>
      </c>
      <c r="M11" s="34" t="s">
        <v>11</v>
      </c>
      <c r="N11" s="34" t="s">
        <v>11</v>
      </c>
      <c r="O11" s="37" t="s">
        <v>20</v>
      </c>
    </row>
    <row r="12" spans="1:17" s="40" customFormat="1">
      <c r="A12" s="30" t="s">
        <v>21</v>
      </c>
      <c r="B12" s="38">
        <v>-1900617399</v>
      </c>
      <c r="C12" s="38">
        <v>-1782782462</v>
      </c>
      <c r="D12" s="38">
        <v>-1671303229</v>
      </c>
      <c r="E12" s="38">
        <v>-1715783834</v>
      </c>
      <c r="F12" s="32">
        <v>-1715783834</v>
      </c>
      <c r="G12" s="32">
        <v>-686212737</v>
      </c>
      <c r="H12" s="32">
        <v>-439156489</v>
      </c>
      <c r="I12" s="32">
        <v>-391588618</v>
      </c>
      <c r="J12" s="32">
        <f>SUM(J10:J11)</f>
        <v>-379199727</v>
      </c>
      <c r="K12" s="32">
        <f>SUM(K10:K11)</f>
        <v>-313697580</v>
      </c>
      <c r="L12" s="32">
        <v>-328495172</v>
      </c>
      <c r="M12" s="32">
        <v>-196604082</v>
      </c>
      <c r="N12" s="32">
        <v>-13486826</v>
      </c>
      <c r="O12" s="39" t="s">
        <v>22</v>
      </c>
    </row>
    <row r="13" spans="1:17">
      <c r="A13" s="21" t="s">
        <v>23</v>
      </c>
      <c r="B13" s="41" t="s">
        <v>11</v>
      </c>
      <c r="C13" s="41" t="s">
        <v>11</v>
      </c>
      <c r="D13" s="41" t="s">
        <v>11</v>
      </c>
      <c r="E13" s="41" t="s">
        <v>11</v>
      </c>
      <c r="F13" s="41" t="s">
        <v>11</v>
      </c>
      <c r="G13" s="41" t="s">
        <v>11</v>
      </c>
      <c r="H13" s="41" t="s">
        <v>11</v>
      </c>
      <c r="I13" s="33">
        <v>89578546</v>
      </c>
      <c r="J13" s="33">
        <v>42508243</v>
      </c>
      <c r="K13" s="33">
        <v>74889368</v>
      </c>
      <c r="L13" s="22">
        <v>78177600</v>
      </c>
      <c r="M13" s="22">
        <v>59121968</v>
      </c>
      <c r="N13" s="22">
        <v>1142668</v>
      </c>
      <c r="O13" s="25" t="s">
        <v>24</v>
      </c>
    </row>
    <row r="14" spans="1:17" ht="18.75">
      <c r="A14" s="21" t="s">
        <v>25</v>
      </c>
      <c r="B14" s="42" t="s">
        <v>11</v>
      </c>
      <c r="C14" s="42" t="s">
        <v>11</v>
      </c>
      <c r="D14" s="42" t="s">
        <v>11</v>
      </c>
      <c r="E14" s="42" t="s">
        <v>11</v>
      </c>
      <c r="F14" s="42" t="s">
        <v>11</v>
      </c>
      <c r="G14" s="42" t="s">
        <v>11</v>
      </c>
      <c r="H14" s="42" t="s">
        <v>11</v>
      </c>
      <c r="I14" s="26">
        <v>-302010072</v>
      </c>
      <c r="J14" s="26">
        <v>-336691484</v>
      </c>
      <c r="K14" s="26">
        <v>-238808212</v>
      </c>
      <c r="L14" s="43">
        <f>SUM(L12:L13)</f>
        <v>-250317572</v>
      </c>
      <c r="M14" s="43">
        <f>SUM(M12:M13)</f>
        <v>-137482114</v>
      </c>
      <c r="N14" s="43">
        <f>SUM(N12:N13)</f>
        <v>-12344158</v>
      </c>
      <c r="O14" s="25" t="s">
        <v>26</v>
      </c>
    </row>
    <row r="15" spans="1:17">
      <c r="A15" s="27" t="s">
        <v>27</v>
      </c>
      <c r="B15" s="28">
        <f>B12+B11+B9</f>
        <v>7665215488</v>
      </c>
      <c r="C15" s="28">
        <f>C12+C11+C9</f>
        <v>4957223507</v>
      </c>
      <c r="D15" s="28">
        <f>D12+D11+D9</f>
        <v>4705508526</v>
      </c>
      <c r="E15" s="28">
        <f>E12+E11+E9</f>
        <v>2297857955</v>
      </c>
      <c r="F15" s="28">
        <f>F12+F11+F9</f>
        <v>2297857955</v>
      </c>
      <c r="G15" s="28">
        <v>2548769373</v>
      </c>
      <c r="H15" s="28">
        <v>1963037800</v>
      </c>
      <c r="I15" s="28">
        <f>I9+I14</f>
        <v>1141134385</v>
      </c>
      <c r="J15" s="28">
        <f>J9+J14</f>
        <v>91337079</v>
      </c>
      <c r="K15" s="28">
        <f>K9+K14</f>
        <v>158818056</v>
      </c>
      <c r="L15" s="28">
        <f>SUM(L9+L14)</f>
        <v>178653927</v>
      </c>
      <c r="M15" s="28">
        <f>SUM(M9+M14)</f>
        <v>59121968</v>
      </c>
      <c r="N15" s="28">
        <f>SUM(N9+N14)</f>
        <v>1142668</v>
      </c>
      <c r="O15" s="44" t="s">
        <v>28</v>
      </c>
    </row>
    <row r="16" spans="1:17">
      <c r="A16" s="21" t="s">
        <v>29</v>
      </c>
      <c r="B16" s="45">
        <v>12025373590</v>
      </c>
      <c r="C16" s="45">
        <v>5689489268</v>
      </c>
      <c r="D16" s="45">
        <v>3505697108</v>
      </c>
      <c r="E16" s="45">
        <v>3927360787</v>
      </c>
      <c r="F16" s="45">
        <v>3927360787</v>
      </c>
      <c r="G16" s="45">
        <v>2610274975</v>
      </c>
      <c r="H16" s="46">
        <v>2267179162</v>
      </c>
      <c r="I16" s="22">
        <v>985724649</v>
      </c>
      <c r="J16" s="22">
        <v>591445336</v>
      </c>
      <c r="K16" s="22">
        <v>486614414</v>
      </c>
      <c r="L16" s="22">
        <v>239965872</v>
      </c>
      <c r="M16" s="22">
        <v>97124347</v>
      </c>
      <c r="N16" s="22">
        <v>46746581</v>
      </c>
      <c r="O16" s="25" t="s">
        <v>30</v>
      </c>
    </row>
    <row r="17" spans="1:15">
      <c r="A17" s="21" t="s">
        <v>31</v>
      </c>
      <c r="B17" s="45" t="s">
        <v>11</v>
      </c>
      <c r="C17" s="45" t="s">
        <v>11</v>
      </c>
      <c r="D17" s="47" t="s">
        <v>11</v>
      </c>
      <c r="E17" s="47">
        <v>8504415</v>
      </c>
      <c r="F17" s="47">
        <v>8504415</v>
      </c>
      <c r="G17" s="47">
        <v>52606108</v>
      </c>
      <c r="H17" s="47">
        <v>61101910</v>
      </c>
      <c r="I17" s="22">
        <v>16499131</v>
      </c>
      <c r="J17" s="22">
        <v>69165712</v>
      </c>
      <c r="K17" s="22">
        <v>19660697</v>
      </c>
      <c r="L17" s="22">
        <v>15629966</v>
      </c>
      <c r="M17" s="22">
        <v>23964438</v>
      </c>
      <c r="N17" s="22">
        <v>18326197</v>
      </c>
      <c r="O17" s="25" t="s">
        <v>32</v>
      </c>
    </row>
    <row r="18" spans="1:15">
      <c r="A18" s="21" t="s">
        <v>33</v>
      </c>
      <c r="B18" s="45">
        <v>45843687979</v>
      </c>
      <c r="C18" s="45">
        <v>17995919258</v>
      </c>
      <c r="D18" s="45">
        <v>5581094260</v>
      </c>
      <c r="E18" s="45">
        <v>2360330422</v>
      </c>
      <c r="F18" s="45">
        <v>2360330422</v>
      </c>
      <c r="G18" s="45">
        <v>2235067272</v>
      </c>
      <c r="H18" s="46">
        <v>2768357227</v>
      </c>
      <c r="I18" s="48">
        <v>1840285952</v>
      </c>
      <c r="J18" s="48">
        <v>882044540</v>
      </c>
      <c r="K18" s="48">
        <v>310137439</v>
      </c>
      <c r="L18" s="48">
        <v>170197848</v>
      </c>
      <c r="M18" s="22">
        <v>77944798</v>
      </c>
      <c r="N18" s="22">
        <v>1976204</v>
      </c>
      <c r="O18" s="22" t="s">
        <v>34</v>
      </c>
    </row>
    <row r="19" spans="1:15" s="36" customFormat="1">
      <c r="A19" s="49" t="s">
        <v>35</v>
      </c>
      <c r="B19" s="45">
        <v>11582426973</v>
      </c>
      <c r="C19" s="45">
        <v>6528203468</v>
      </c>
      <c r="D19" s="50">
        <v>1210504990</v>
      </c>
      <c r="E19" s="50">
        <v>1158901734</v>
      </c>
      <c r="F19" s="50">
        <v>1158901734</v>
      </c>
      <c r="G19" s="50">
        <v>1336472611</v>
      </c>
      <c r="H19" s="51">
        <v>1312553215</v>
      </c>
      <c r="I19" s="48">
        <v>1158064098</v>
      </c>
      <c r="J19" s="48">
        <v>448170732</v>
      </c>
      <c r="K19" s="48">
        <v>210713299</v>
      </c>
      <c r="L19" s="48">
        <v>222567097</v>
      </c>
      <c r="M19" s="22">
        <v>11362147</v>
      </c>
      <c r="N19" s="22">
        <v>3634527</v>
      </c>
      <c r="O19" s="22" t="s">
        <v>36</v>
      </c>
    </row>
    <row r="20" spans="1:15">
      <c r="A20" s="21" t="s">
        <v>37</v>
      </c>
      <c r="B20" s="45">
        <v>62887798168</v>
      </c>
      <c r="C20" s="45">
        <f>34850000000+4607798120</f>
        <v>39457798120</v>
      </c>
      <c r="D20" s="52"/>
      <c r="E20" s="52"/>
      <c r="F20" s="52" t="s">
        <v>11</v>
      </c>
      <c r="G20" s="45">
        <v>-3460775000</v>
      </c>
      <c r="H20" s="46">
        <v>7047808774</v>
      </c>
      <c r="I20" s="48">
        <v>5307036647</v>
      </c>
      <c r="J20" s="48">
        <v>2084698248</v>
      </c>
      <c r="K20" s="48">
        <v>2402519773</v>
      </c>
      <c r="L20" s="48">
        <v>768002283</v>
      </c>
      <c r="M20" s="22">
        <v>233904678</v>
      </c>
      <c r="N20" s="22">
        <v>6524813</v>
      </c>
      <c r="O20" s="53" t="s">
        <v>38</v>
      </c>
    </row>
    <row r="21" spans="1:15">
      <c r="A21" s="21" t="s">
        <v>39</v>
      </c>
      <c r="B21" s="45">
        <v>251121255</v>
      </c>
      <c r="C21" s="45">
        <v>35980088</v>
      </c>
      <c r="D21" s="45">
        <v>949729</v>
      </c>
      <c r="E21" s="45">
        <v>78849969</v>
      </c>
      <c r="F21" s="45">
        <v>78849969</v>
      </c>
      <c r="G21" s="45">
        <v>34117602</v>
      </c>
      <c r="H21" s="46">
        <v>32342</v>
      </c>
      <c r="I21" s="34" t="s">
        <v>11</v>
      </c>
      <c r="J21" s="48">
        <v>27616</v>
      </c>
      <c r="K21" s="48">
        <v>25979</v>
      </c>
      <c r="L21" s="48">
        <v>43848</v>
      </c>
      <c r="M21" s="48">
        <v>619651</v>
      </c>
      <c r="N21" s="48">
        <v>182035</v>
      </c>
      <c r="O21" s="22" t="s">
        <v>40</v>
      </c>
    </row>
    <row r="22" spans="1:15" ht="18.75">
      <c r="A22" s="21" t="s">
        <v>41</v>
      </c>
      <c r="B22" s="42" t="s">
        <v>11</v>
      </c>
      <c r="C22" s="42" t="s">
        <v>11</v>
      </c>
      <c r="D22" s="42" t="s">
        <v>11</v>
      </c>
      <c r="E22" s="42" t="s">
        <v>11</v>
      </c>
      <c r="F22" s="42" t="s">
        <v>11</v>
      </c>
      <c r="G22" s="42" t="s">
        <v>11</v>
      </c>
      <c r="H22" s="42" t="s">
        <v>11</v>
      </c>
      <c r="I22" s="42" t="s">
        <v>11</v>
      </c>
      <c r="J22" s="42" t="s">
        <v>11</v>
      </c>
      <c r="K22" s="26">
        <v>-192500000</v>
      </c>
      <c r="L22" s="26">
        <v>-544410370</v>
      </c>
      <c r="M22" s="42" t="s">
        <v>11</v>
      </c>
      <c r="N22" s="42" t="s">
        <v>11</v>
      </c>
      <c r="O22" s="53" t="s">
        <v>12</v>
      </c>
    </row>
    <row r="23" spans="1:15">
      <c r="A23" s="27" t="s">
        <v>42</v>
      </c>
      <c r="B23" s="28">
        <f t="shared" ref="B23" si="1">SUM(B16:B22)+B15</f>
        <v>140255623453</v>
      </c>
      <c r="C23" s="28">
        <f t="shared" ref="C23:H23" si="2">SUM(C16:C22)+C15</f>
        <v>74664613709</v>
      </c>
      <c r="D23" s="28">
        <f t="shared" si="2"/>
        <v>15003754613</v>
      </c>
      <c r="E23" s="28">
        <f t="shared" si="2"/>
        <v>9831805282</v>
      </c>
      <c r="F23" s="28">
        <f t="shared" si="2"/>
        <v>9831805282</v>
      </c>
      <c r="G23" s="28">
        <f t="shared" si="2"/>
        <v>5356532941</v>
      </c>
      <c r="H23" s="28">
        <f t="shared" si="2"/>
        <v>15420070430</v>
      </c>
      <c r="I23" s="28">
        <f>SUM(I16:I22)+I15</f>
        <v>10448744862</v>
      </c>
      <c r="J23" s="28">
        <f>SUM(J16:J22)+J15</f>
        <v>4166889263</v>
      </c>
      <c r="K23" s="28">
        <f>SUM(K16:K22)+K15</f>
        <v>3395989657</v>
      </c>
      <c r="L23" s="28">
        <f>SUM(L16:L22)+L15</f>
        <v>1050650471</v>
      </c>
      <c r="M23" s="28">
        <f>SUM(M16:M22)+M15</f>
        <v>504042027</v>
      </c>
      <c r="N23" s="28">
        <f t="shared" ref="N23" si="3">SUM(N16:N22)+N15</f>
        <v>78533025</v>
      </c>
      <c r="O23" s="44" t="s">
        <v>43</v>
      </c>
    </row>
    <row r="24" spans="1:15">
      <c r="A24" s="54" t="s">
        <v>44</v>
      </c>
      <c r="B24" s="54"/>
      <c r="C24" s="54"/>
      <c r="D24" s="54"/>
      <c r="E24" s="54"/>
      <c r="F24" s="55"/>
      <c r="G24" s="54"/>
      <c r="H24" s="56"/>
      <c r="I24" s="54"/>
      <c r="J24" s="19"/>
      <c r="K24" s="19"/>
      <c r="L24" s="19"/>
      <c r="M24" s="19"/>
      <c r="N24" s="19"/>
      <c r="O24" s="20" t="s">
        <v>45</v>
      </c>
    </row>
    <row r="25" spans="1:15">
      <c r="A25" s="57" t="s">
        <v>46</v>
      </c>
      <c r="B25" s="58" t="s">
        <v>11</v>
      </c>
      <c r="C25" s="58" t="s">
        <v>11</v>
      </c>
      <c r="D25" s="59" t="s">
        <v>11</v>
      </c>
      <c r="E25" s="59" t="s">
        <v>11</v>
      </c>
      <c r="F25" s="59" t="s">
        <v>11</v>
      </c>
      <c r="G25" s="60" t="s">
        <v>11</v>
      </c>
      <c r="H25" s="34" t="s">
        <v>11</v>
      </c>
      <c r="I25" s="34" t="s">
        <v>11</v>
      </c>
      <c r="J25" s="34" t="s">
        <v>11</v>
      </c>
      <c r="K25" s="34" t="s">
        <v>11</v>
      </c>
      <c r="L25" s="34" t="s">
        <v>11</v>
      </c>
      <c r="M25" s="34" t="s">
        <v>11</v>
      </c>
      <c r="N25" s="32">
        <v>-123864160</v>
      </c>
      <c r="O25" s="25"/>
    </row>
    <row r="26" spans="1:15">
      <c r="A26" s="57" t="s">
        <v>47</v>
      </c>
      <c r="B26" s="61">
        <v>-9077459476</v>
      </c>
      <c r="C26" s="61">
        <v>-6276877655</v>
      </c>
      <c r="D26" s="61">
        <v>-3061393704</v>
      </c>
      <c r="E26" s="61">
        <v>-2185262489</v>
      </c>
      <c r="F26" s="61">
        <v>-2185262489</v>
      </c>
      <c r="G26" s="62">
        <v>-1745817805</v>
      </c>
      <c r="H26" s="22">
        <v>-1606232657</v>
      </c>
      <c r="I26" s="22">
        <v>-859537648</v>
      </c>
      <c r="J26" s="22">
        <v>-409573775</v>
      </c>
      <c r="K26" s="22">
        <v>-272230325</v>
      </c>
      <c r="L26" s="22">
        <v>-219443030</v>
      </c>
      <c r="M26" s="22">
        <v>-178828563</v>
      </c>
      <c r="N26" s="32">
        <v>-98153340</v>
      </c>
      <c r="O26" s="22" t="s">
        <v>48</v>
      </c>
    </row>
    <row r="27" spans="1:15">
      <c r="A27" s="57" t="s">
        <v>49</v>
      </c>
      <c r="B27" s="61">
        <v>-1236405588</v>
      </c>
      <c r="C27" s="61">
        <v>-553450910</v>
      </c>
      <c r="D27" s="61">
        <v>-227053734</v>
      </c>
      <c r="E27" s="61">
        <v>-194855761</v>
      </c>
      <c r="F27" s="61">
        <v>-194855761</v>
      </c>
      <c r="G27" s="62">
        <v>-217472087</v>
      </c>
      <c r="H27" s="22">
        <v>-154981402</v>
      </c>
      <c r="I27" s="22">
        <v>-168002278</v>
      </c>
      <c r="J27" s="22">
        <v>-77264337</v>
      </c>
      <c r="K27" s="22">
        <v>-73613739</v>
      </c>
      <c r="L27" s="22">
        <v>-68877487</v>
      </c>
      <c r="M27" s="22">
        <v>-35021100</v>
      </c>
      <c r="N27" s="32">
        <v>-10893056</v>
      </c>
      <c r="O27" s="63" t="s">
        <v>50</v>
      </c>
    </row>
    <row r="28" spans="1:15">
      <c r="A28" s="57" t="s">
        <v>51</v>
      </c>
      <c r="B28" s="61">
        <v>-6658741324</v>
      </c>
      <c r="C28" s="61">
        <v>-3413664897</v>
      </c>
      <c r="D28" s="61">
        <v>-1679279697</v>
      </c>
      <c r="E28" s="61">
        <v>-1348395504</v>
      </c>
      <c r="F28" s="61">
        <v>-1348395504</v>
      </c>
      <c r="G28" s="62">
        <v>-1270532790</v>
      </c>
      <c r="H28" s="22">
        <v>-950060093</v>
      </c>
      <c r="I28" s="22">
        <v>-703593687</v>
      </c>
      <c r="J28" s="22">
        <v>-292533069</v>
      </c>
      <c r="K28" s="22">
        <v>-300953178</v>
      </c>
      <c r="L28" s="22">
        <v>-191714078</v>
      </c>
      <c r="M28" s="24">
        <v>-154262196</v>
      </c>
      <c r="N28" s="32">
        <v>-127941789</v>
      </c>
      <c r="O28" s="25" t="s">
        <v>52</v>
      </c>
    </row>
    <row r="29" spans="1:15" s="68" customFormat="1">
      <c r="A29" s="64" t="s">
        <v>53</v>
      </c>
      <c r="B29" s="61">
        <v>-17397520441</v>
      </c>
      <c r="C29" s="61">
        <v>-4576604982</v>
      </c>
      <c r="D29" s="65">
        <v>-1822294495</v>
      </c>
      <c r="E29" s="65">
        <v>-217317063</v>
      </c>
      <c r="F29" s="65">
        <v>-217317063</v>
      </c>
      <c r="G29" s="66" t="s">
        <v>11</v>
      </c>
      <c r="H29" s="22">
        <v>-200000000</v>
      </c>
      <c r="I29" s="22">
        <v>-506000000</v>
      </c>
      <c r="J29" s="22">
        <v>-631072918</v>
      </c>
      <c r="K29" s="67" t="s">
        <v>11</v>
      </c>
      <c r="L29" s="67" t="s">
        <v>11</v>
      </c>
      <c r="M29" s="67" t="s">
        <v>11</v>
      </c>
      <c r="N29" s="67" t="s">
        <v>11</v>
      </c>
      <c r="O29" s="25" t="s">
        <v>54</v>
      </c>
    </row>
    <row r="30" spans="1:15">
      <c r="A30" s="57" t="s">
        <v>55</v>
      </c>
      <c r="B30" s="61">
        <v>-599169587</v>
      </c>
      <c r="C30" s="61">
        <v>-357572801</v>
      </c>
      <c r="D30" s="61">
        <v>-208746720</v>
      </c>
      <c r="E30" s="61">
        <v>-178091169</v>
      </c>
      <c r="F30" s="61">
        <v>-178091169</v>
      </c>
      <c r="G30" s="62">
        <v>-220758958</v>
      </c>
      <c r="H30" s="22">
        <v>-195663616</v>
      </c>
      <c r="I30" s="22">
        <v>-97526185</v>
      </c>
      <c r="J30" s="22">
        <v>-46033980</v>
      </c>
      <c r="K30" s="22">
        <v>-39093356</v>
      </c>
      <c r="L30" s="22">
        <v>622621</v>
      </c>
      <c r="M30" s="24">
        <v>-1781752</v>
      </c>
      <c r="N30" s="32">
        <v>-1659413</v>
      </c>
      <c r="O30" s="25" t="s">
        <v>56</v>
      </c>
    </row>
    <row r="31" spans="1:15" ht="18.75">
      <c r="A31" s="21" t="s">
        <v>57</v>
      </c>
      <c r="B31" s="42" t="s">
        <v>11</v>
      </c>
      <c r="C31" s="42" t="s">
        <v>11</v>
      </c>
      <c r="D31" s="42" t="s">
        <v>11</v>
      </c>
      <c r="E31" s="42" t="s">
        <v>11</v>
      </c>
      <c r="F31" s="42" t="s">
        <v>11</v>
      </c>
      <c r="G31" s="42" t="s">
        <v>11</v>
      </c>
      <c r="H31" s="42" t="s">
        <v>11</v>
      </c>
      <c r="I31" s="26">
        <v>-94701</v>
      </c>
      <c r="J31" s="26">
        <v>-79332</v>
      </c>
      <c r="K31" s="42" t="s">
        <v>11</v>
      </c>
      <c r="L31" s="42" t="s">
        <v>11</v>
      </c>
      <c r="M31" s="42" t="s">
        <v>11</v>
      </c>
      <c r="N31" s="42" t="s">
        <v>11</v>
      </c>
      <c r="O31" s="25" t="s">
        <v>58</v>
      </c>
    </row>
    <row r="32" spans="1:15">
      <c r="A32" s="27" t="s">
        <v>59</v>
      </c>
      <c r="B32" s="28">
        <f t="shared" ref="B32" si="4">SUM(B25:B31)</f>
        <v>-34969296416</v>
      </c>
      <c r="C32" s="28">
        <f t="shared" ref="C32:H32" si="5">SUM(C25:C31)</f>
        <v>-15178171245</v>
      </c>
      <c r="D32" s="28">
        <f t="shared" si="5"/>
        <v>-6998768350</v>
      </c>
      <c r="E32" s="28">
        <f t="shared" si="5"/>
        <v>-4123921986</v>
      </c>
      <c r="F32" s="28">
        <f t="shared" si="5"/>
        <v>-4123921986</v>
      </c>
      <c r="G32" s="28">
        <f t="shared" si="5"/>
        <v>-3454581640</v>
      </c>
      <c r="H32" s="28">
        <f t="shared" si="5"/>
        <v>-3106937768</v>
      </c>
      <c r="I32" s="28">
        <f>SUM(I25:I31)</f>
        <v>-2334754499</v>
      </c>
      <c r="J32" s="28">
        <f>SUM(J25:J31)</f>
        <v>-1456557411</v>
      </c>
      <c r="K32" s="28">
        <f t="shared" ref="K32:M32" si="6">SUM(K25:K30)</f>
        <v>-685890598</v>
      </c>
      <c r="L32" s="28">
        <f t="shared" si="6"/>
        <v>-479411974</v>
      </c>
      <c r="M32" s="28">
        <f t="shared" si="6"/>
        <v>-369893611</v>
      </c>
      <c r="N32" s="28">
        <f>SUM(N25:N31)</f>
        <v>-362511758</v>
      </c>
      <c r="O32" s="44" t="s">
        <v>60</v>
      </c>
    </row>
    <row r="33" spans="1:16" s="68" customFormat="1">
      <c r="A33" s="69"/>
      <c r="B33" s="69"/>
      <c r="C33" s="69"/>
      <c r="D33" s="69"/>
      <c r="E33" s="69"/>
      <c r="F33" s="70"/>
      <c r="G33" s="70"/>
      <c r="H33" s="70"/>
      <c r="I33" s="70"/>
      <c r="J33" s="70"/>
      <c r="K33" s="70"/>
      <c r="L33" s="70"/>
      <c r="M33" s="70"/>
      <c r="N33" s="70"/>
      <c r="O33" s="71"/>
    </row>
    <row r="34" spans="1:16">
      <c r="A34" s="27" t="s">
        <v>61</v>
      </c>
      <c r="B34" s="28">
        <f t="shared" ref="B34:H34" si="7">B23+B32</f>
        <v>105286327037</v>
      </c>
      <c r="C34" s="28">
        <f t="shared" si="7"/>
        <v>59486442464</v>
      </c>
      <c r="D34" s="28">
        <f t="shared" si="7"/>
        <v>8004986263</v>
      </c>
      <c r="E34" s="28">
        <f t="shared" si="7"/>
        <v>5707883296</v>
      </c>
      <c r="F34" s="28">
        <f t="shared" si="7"/>
        <v>5707883296</v>
      </c>
      <c r="G34" s="28">
        <f t="shared" si="7"/>
        <v>1901951301</v>
      </c>
      <c r="H34" s="28">
        <f t="shared" si="7"/>
        <v>12313132662</v>
      </c>
      <c r="I34" s="28">
        <v>8113990363</v>
      </c>
      <c r="J34" s="28">
        <v>2710331852</v>
      </c>
      <c r="K34" s="28">
        <v>2710099059</v>
      </c>
      <c r="L34" s="28">
        <v>571238497</v>
      </c>
      <c r="M34" s="28">
        <v>134148416</v>
      </c>
      <c r="N34" s="28">
        <v>-283978733</v>
      </c>
      <c r="O34" s="44" t="s">
        <v>62</v>
      </c>
    </row>
    <row r="35" spans="1:16" ht="18.75">
      <c r="A35" s="21" t="s">
        <v>63</v>
      </c>
      <c r="B35" s="26">
        <v>-9193924276</v>
      </c>
      <c r="C35" s="26">
        <v>-5778479200</v>
      </c>
      <c r="D35" s="26">
        <v>-1438418501</v>
      </c>
      <c r="E35" s="26">
        <v>-1358365195</v>
      </c>
      <c r="F35" s="26">
        <v>-1358365195</v>
      </c>
      <c r="G35" s="26">
        <v>-1622644650</v>
      </c>
      <c r="H35" s="26">
        <v>-1591124821</v>
      </c>
      <c r="I35" s="26">
        <v>-750742298</v>
      </c>
      <c r="J35" s="26">
        <v>-165754337</v>
      </c>
      <c r="K35" s="26">
        <v>-74635437</v>
      </c>
      <c r="L35" s="26">
        <v>47098589</v>
      </c>
      <c r="M35" s="26">
        <v>25190778</v>
      </c>
      <c r="N35" s="26">
        <v>53803717</v>
      </c>
      <c r="O35" s="63" t="s">
        <v>64</v>
      </c>
    </row>
    <row r="36" spans="1:16" ht="18.75">
      <c r="A36" s="21"/>
      <c r="B36" s="21"/>
      <c r="C36" s="21"/>
      <c r="D36" s="21"/>
      <c r="E36" s="21"/>
      <c r="F36" s="26"/>
      <c r="G36" s="26"/>
      <c r="H36" s="26"/>
      <c r="I36" s="26"/>
      <c r="J36" s="26"/>
      <c r="K36" s="26"/>
      <c r="L36" s="26"/>
      <c r="M36" s="26"/>
      <c r="N36" s="26"/>
      <c r="O36" s="63"/>
    </row>
    <row r="37" spans="1:16">
      <c r="A37" s="27" t="s">
        <v>65</v>
      </c>
      <c r="B37" s="28">
        <f t="shared" ref="B37:N37" si="8">SUM(B34:B35)</f>
        <v>96092402761</v>
      </c>
      <c r="C37" s="28">
        <f t="shared" si="8"/>
        <v>53707963264</v>
      </c>
      <c r="D37" s="28">
        <f t="shared" si="8"/>
        <v>6566567762</v>
      </c>
      <c r="E37" s="28">
        <f t="shared" si="8"/>
        <v>4349518101</v>
      </c>
      <c r="F37" s="28">
        <f t="shared" si="8"/>
        <v>4349518101</v>
      </c>
      <c r="G37" s="28">
        <f t="shared" si="8"/>
        <v>279306651</v>
      </c>
      <c r="H37" s="28">
        <f t="shared" si="8"/>
        <v>10722007841</v>
      </c>
      <c r="I37" s="28">
        <f t="shared" si="8"/>
        <v>7363248065</v>
      </c>
      <c r="J37" s="28">
        <f t="shared" si="8"/>
        <v>2544577515</v>
      </c>
      <c r="K37" s="28">
        <f t="shared" si="8"/>
        <v>2635463622</v>
      </c>
      <c r="L37" s="28">
        <f t="shared" si="8"/>
        <v>618337086</v>
      </c>
      <c r="M37" s="28">
        <f t="shared" si="8"/>
        <v>159339194</v>
      </c>
      <c r="N37" s="28">
        <f t="shared" si="8"/>
        <v>-230175016</v>
      </c>
      <c r="O37" s="44" t="s">
        <v>66</v>
      </c>
    </row>
    <row r="38" spans="1:16">
      <c r="A38" s="21"/>
      <c r="B38" s="21"/>
      <c r="C38" s="21"/>
      <c r="D38" s="21"/>
      <c r="E38" s="21"/>
      <c r="F38" s="21"/>
      <c r="G38" s="21"/>
      <c r="H38" s="72"/>
      <c r="I38" s="21"/>
      <c r="J38" s="19"/>
      <c r="K38" s="19"/>
      <c r="L38" s="19"/>
      <c r="M38" s="19"/>
      <c r="N38" s="19"/>
      <c r="O38" s="19"/>
    </row>
    <row r="39" spans="1:16">
      <c r="A39" s="73" t="s">
        <v>67</v>
      </c>
      <c r="B39" s="74">
        <f>B37/150000000</f>
        <v>640.61601840666663</v>
      </c>
      <c r="C39" s="74">
        <f>C37/150000000</f>
        <v>358.05308842666665</v>
      </c>
      <c r="D39" s="75">
        <v>65.67</v>
      </c>
      <c r="E39" s="75">
        <v>43.5</v>
      </c>
      <c r="F39" s="75">
        <v>86.99</v>
      </c>
      <c r="G39" s="75">
        <v>5.59</v>
      </c>
      <c r="H39" s="76">
        <v>214.44</v>
      </c>
      <c r="I39" s="77">
        <v>147.26</v>
      </c>
      <c r="J39" s="78">
        <v>50.89</v>
      </c>
      <c r="K39" s="78">
        <v>52.71</v>
      </c>
      <c r="L39" s="78">
        <v>12.37</v>
      </c>
      <c r="M39" s="78">
        <v>15.93</v>
      </c>
      <c r="N39" s="78">
        <v>-23.02</v>
      </c>
      <c r="O39" s="78" t="s">
        <v>68</v>
      </c>
    </row>
    <row r="40" spans="1:16" ht="15.75" customHeight="1">
      <c r="F40" s="79"/>
    </row>
    <row r="41" spans="1:16" ht="17.25">
      <c r="A41" s="80" t="s">
        <v>69</v>
      </c>
      <c r="B41" s="80"/>
      <c r="C41" s="80"/>
      <c r="D41" s="80"/>
      <c r="E41" s="80"/>
      <c r="F41" s="80"/>
      <c r="G41" s="80"/>
      <c r="H41" s="80"/>
      <c r="I41" s="80"/>
      <c r="J41" s="80"/>
      <c r="K41" s="80"/>
      <c r="L41" s="81"/>
      <c r="M41" s="81"/>
      <c r="N41" s="81"/>
      <c r="O41" s="82"/>
      <c r="P41" s="83"/>
    </row>
    <row r="42" spans="1:16" ht="17.25">
      <c r="A42" s="80" t="s">
        <v>70</v>
      </c>
      <c r="B42" s="80"/>
      <c r="C42" s="80"/>
      <c r="D42" s="80"/>
      <c r="E42" s="80"/>
      <c r="F42" s="80"/>
      <c r="G42" s="80"/>
      <c r="H42" s="80"/>
      <c r="I42" s="80"/>
      <c r="J42" s="80"/>
      <c r="K42" s="80"/>
      <c r="L42" s="80"/>
      <c r="M42" s="80"/>
      <c r="N42" s="80"/>
      <c r="O42" s="80"/>
      <c r="P42" s="83"/>
    </row>
  </sheetData>
  <mergeCells count="3">
    <mergeCell ref="B3:E3"/>
    <mergeCell ref="A41:K41"/>
    <mergeCell ref="A42:O4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قائمة الدخل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etahleh</dc:creator>
  <cp:lastModifiedBy>etahleh</cp:lastModifiedBy>
  <dcterms:created xsi:type="dcterms:W3CDTF">2022-11-29T09:28:54Z</dcterms:created>
  <dcterms:modified xsi:type="dcterms:W3CDTF">2022-11-29T09:29:18Z</dcterms:modified>
</cp:coreProperties>
</file>