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Web\"/>
    </mc:Choice>
  </mc:AlternateContent>
  <bookViews>
    <workbookView xWindow="0" yWindow="0" windowWidth="24000" windowHeight="9735"/>
  </bookViews>
  <sheets>
    <sheet name="قائمة المركز المالي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 l="1"/>
  <c r="O55" i="1"/>
  <c r="N55" i="1"/>
  <c r="M55" i="1"/>
  <c r="L55" i="1"/>
  <c r="K55" i="1"/>
  <c r="J55" i="1"/>
  <c r="I55" i="1"/>
  <c r="H55" i="1"/>
  <c r="G55" i="1"/>
  <c r="M52" i="1"/>
  <c r="G52" i="1"/>
  <c r="P50" i="1"/>
  <c r="O50" i="1"/>
  <c r="N50" i="1"/>
  <c r="M50" i="1"/>
  <c r="L50" i="1"/>
  <c r="K50" i="1"/>
  <c r="J50" i="1"/>
  <c r="H50" i="1"/>
  <c r="G50" i="1"/>
  <c r="F50" i="1"/>
  <c r="F52" i="1" s="1"/>
  <c r="E50" i="1"/>
  <c r="E52" i="1" s="1"/>
  <c r="D50" i="1"/>
  <c r="C50" i="1"/>
  <c r="B50" i="1"/>
  <c r="I49" i="1"/>
  <c r="I47" i="1"/>
  <c r="A47" i="1"/>
  <c r="I46" i="1"/>
  <c r="I50" i="1" s="1"/>
  <c r="M42" i="1"/>
  <c r="L42" i="1"/>
  <c r="L52" i="1" s="1"/>
  <c r="K42" i="1"/>
  <c r="K52" i="1" s="1"/>
  <c r="G42" i="1"/>
  <c r="F42" i="1"/>
  <c r="E42" i="1"/>
  <c r="P39" i="1"/>
  <c r="P42" i="1" s="1"/>
  <c r="P52" i="1" s="1"/>
  <c r="P54" i="1" s="1"/>
  <c r="O39" i="1"/>
  <c r="O42" i="1" s="1"/>
  <c r="O52" i="1" s="1"/>
  <c r="N39" i="1"/>
  <c r="N42" i="1" s="1"/>
  <c r="N52" i="1" s="1"/>
  <c r="M39" i="1"/>
  <c r="L39" i="1"/>
  <c r="K39" i="1"/>
  <c r="J39" i="1"/>
  <c r="J42" i="1" s="1"/>
  <c r="J52" i="1" s="1"/>
  <c r="J54" i="1" s="1"/>
  <c r="I39" i="1"/>
  <c r="I42" i="1" s="1"/>
  <c r="H39" i="1"/>
  <c r="H42" i="1" s="1"/>
  <c r="H52" i="1" s="1"/>
  <c r="G39" i="1"/>
  <c r="F39" i="1"/>
  <c r="E39" i="1"/>
  <c r="D39" i="1"/>
  <c r="D42" i="1" s="1"/>
  <c r="C39" i="1"/>
  <c r="C42" i="1" s="1"/>
  <c r="C52" i="1" s="1"/>
  <c r="B39" i="1"/>
  <c r="B42" i="1" s="1"/>
  <c r="B52" i="1" s="1"/>
  <c r="P27" i="1"/>
  <c r="O27" i="1"/>
  <c r="O54" i="1" s="1"/>
  <c r="N27" i="1"/>
  <c r="M27" i="1"/>
  <c r="M54" i="1" s="1"/>
  <c r="L27" i="1"/>
  <c r="L54" i="1" s="1"/>
  <c r="K27" i="1"/>
  <c r="K54" i="1" s="1"/>
  <c r="J27" i="1"/>
  <c r="I27" i="1"/>
  <c r="H27" i="1"/>
  <c r="G27" i="1"/>
  <c r="G54" i="1" s="1"/>
  <c r="F27" i="1"/>
  <c r="E27" i="1"/>
  <c r="D27" i="1"/>
  <c r="C27" i="1"/>
  <c r="B27" i="1"/>
  <c r="N54" i="1" l="1"/>
  <c r="I52" i="1"/>
  <c r="I54" i="1" s="1"/>
  <c r="D52" i="1"/>
</calcChain>
</file>

<file path=xl/sharedStrings.xml><?xml version="1.0" encoding="utf-8"?>
<sst xmlns="http://schemas.openxmlformats.org/spreadsheetml/2006/main" count="276" uniqueCount="87">
  <si>
    <t>الشركة السورية الكويتية للتأمين SKIC</t>
  </si>
  <si>
    <t>قائمة المركز المالي</t>
  </si>
  <si>
    <t>البيان</t>
  </si>
  <si>
    <t>Statement of Financial Position</t>
  </si>
  <si>
    <t>الأصول:</t>
  </si>
  <si>
    <t>Assets</t>
  </si>
  <si>
    <t>موجودات ثابتة مادية</t>
  </si>
  <si>
    <t>Property and equipment</t>
  </si>
  <si>
    <t>موجودات غير ملموسة</t>
  </si>
  <si>
    <t>Intangible assets</t>
  </si>
  <si>
    <t>موجودات غير ملموسة أخرى</t>
  </si>
  <si>
    <t>-</t>
  </si>
  <si>
    <t xml:space="preserve">Other Intangible assets </t>
  </si>
  <si>
    <t xml:space="preserve">استثمارات متاحة للبيع </t>
  </si>
  <si>
    <t>Investments available for sale</t>
  </si>
  <si>
    <t>استثمارات بغرض المتاجرة</t>
  </si>
  <si>
    <t>Investments held for trading</t>
  </si>
  <si>
    <t>عملاء مدينون</t>
  </si>
  <si>
    <t>حسابات شركات التأمين وإعادة التأمين المدينة</t>
  </si>
  <si>
    <t>ذمم مدينة - اطراف ذات علاقة</t>
  </si>
  <si>
    <t>Other receivables</t>
  </si>
  <si>
    <t>فوائد مستحقة وأرصدة مدينة أخرى</t>
  </si>
  <si>
    <t>موجودات ضريبية مؤجلة</t>
  </si>
  <si>
    <t>حصة معيدي التأمين من احتياطي أقساط غير مكتسبة</t>
  </si>
  <si>
    <t>Reinsurers' share of unearned premium reserves</t>
  </si>
  <si>
    <t>حصة معيدي التأمين من احتياطي تعويضات تحت التسوية</t>
  </si>
  <si>
    <t>Reinsurers' share in reserves of  provision under settlement</t>
  </si>
  <si>
    <t>حصة معيدي التأمين من الاحتياطي الحسابي</t>
  </si>
  <si>
    <t>Reinsurers' share of technical and mathematical  provision</t>
  </si>
  <si>
    <t>حصة معيدي التأمين من الاحتياطات الفنية والحسابية</t>
  </si>
  <si>
    <t>ذمم شركات التأمين وإعادة التأمين (المدينة)</t>
  </si>
  <si>
    <t>Accounts receivable from insurance companies and reinsurance</t>
  </si>
  <si>
    <t>ودائع أجل لدى مصارف محلية</t>
  </si>
  <si>
    <t>Deposits at banks</t>
  </si>
  <si>
    <t>وديعة مجمدة لصالح هيئة الإشراف على التأمين</t>
  </si>
  <si>
    <t>frozen deposit</t>
  </si>
  <si>
    <t>مدينون آخرون ومصاريف مدفوعة مقدماً</t>
  </si>
  <si>
    <t>Other receivables and prepayments</t>
  </si>
  <si>
    <t>أقساط وأرصدة تأمين تحت التحصيل</t>
  </si>
  <si>
    <t>Insurance premiums and balances under collection</t>
  </si>
  <si>
    <t>أصول محتفظ بها بغرض البيع</t>
  </si>
  <si>
    <t>Assets held for sale</t>
  </si>
  <si>
    <t>النقد وما في حكمه</t>
  </si>
  <si>
    <t>The equivalent of cash and cash</t>
  </si>
  <si>
    <t>مجموع الموجودات</t>
  </si>
  <si>
    <t>Total Assets</t>
  </si>
  <si>
    <t>الالتزامات وحقوق الملكية</t>
  </si>
  <si>
    <t>Liabilities and equity</t>
  </si>
  <si>
    <t>الالتزامات الناشئة عن عقود التأمين</t>
  </si>
  <si>
    <t>Obligations of insurance contracts</t>
  </si>
  <si>
    <t>احتياطي أقساط غير المكتسبة</t>
  </si>
  <si>
    <t>Reserves for unearned premiums</t>
  </si>
  <si>
    <t>احتياطي تعويضات تحت التسوية</t>
  </si>
  <si>
    <t xml:space="preserve">Reserve of provision under settlement </t>
  </si>
  <si>
    <t>احتياطي عجز الأقساط</t>
  </si>
  <si>
    <t xml:space="preserve">Reserves for premiums deficit </t>
  </si>
  <si>
    <t>احتياطي حسابي</t>
  </si>
  <si>
    <t xml:space="preserve"> Mathematical Provision</t>
  </si>
  <si>
    <t xml:space="preserve">ذمم دائنة </t>
  </si>
  <si>
    <t>مؤونة ضريبة الدخل</t>
  </si>
  <si>
    <t>مجموع الاحتياطات الفنية والحسابية</t>
  </si>
  <si>
    <t>ذمم شركات التأمين وإعادة التأمين (الدائنة)</t>
  </si>
  <si>
    <t xml:space="preserve">Accounts payable for insurance companies and reinsurance </t>
  </si>
  <si>
    <t>مجموع الالتزامات الناشئة عن عقود التأمين</t>
  </si>
  <si>
    <t>Total liabilities arising from insurance contracts</t>
  </si>
  <si>
    <t>دائنون آخرون ومبالغ مستحقة الدفع</t>
  </si>
  <si>
    <t>Other payables and accruals</t>
  </si>
  <si>
    <t>قروض وتسهيلات بنكية</t>
  </si>
  <si>
    <t>مجموع الالتزامات</t>
  </si>
  <si>
    <t>Total liabilities</t>
  </si>
  <si>
    <t>حقوق الملكية</t>
  </si>
  <si>
    <t>Equity</t>
  </si>
  <si>
    <t xml:space="preserve">رأس المال </t>
  </si>
  <si>
    <t>share capital</t>
  </si>
  <si>
    <t>رأس المال إضافي</t>
  </si>
  <si>
    <t>Additional capital</t>
  </si>
  <si>
    <t xml:space="preserve">احتياطي قانوني </t>
  </si>
  <si>
    <t>Compulsory Reserves</t>
  </si>
  <si>
    <t>Unrealised Gains from foreign exchange</t>
  </si>
  <si>
    <t>التغير المتراكم في القيمة العادلة للاستثمارات المالية المتاحة للبيع</t>
  </si>
  <si>
    <t>Accumulated Change in Fair Value of investments available for sale financial</t>
  </si>
  <si>
    <t>أرباح / (خسائر) مدورة</t>
  </si>
  <si>
    <t>Retained earnings (loss)</t>
  </si>
  <si>
    <t>مجموع حقوق الملكية</t>
  </si>
  <si>
    <t>Total Equity</t>
  </si>
  <si>
    <t xml:space="preserve">مجموع الإلتزامات وحقوق المساهمين 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</si>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</sst>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2"/>
      <color rgb="FF222222"/>
      <name val="Arial"/>
      <family val="2"/>
    </font>
    <font>
      <u/>
      <sz val="13"/>
      <color theme="1"/>
      <name val="Arabic Transparent"/>
      <charset val="178"/>
    </font>
    <font>
      <b/>
      <u/>
      <sz val="12"/>
      <color rgb="FF222222"/>
      <name val="Arial"/>
      <family val="2"/>
    </font>
    <font>
      <sz val="12"/>
      <color theme="1"/>
      <name val="Arial"/>
      <family val="2"/>
    </font>
    <font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7" fontId="6" fillId="0" borderId="1" xfId="0" applyNumberFormat="1" applyFont="1" applyFill="1" applyBorder="1"/>
    <xf numFmtId="37" fontId="7" fillId="4" borderId="2" xfId="0" applyNumberFormat="1" applyFont="1" applyFill="1" applyBorder="1"/>
    <xf numFmtId="164" fontId="7" fillId="0" borderId="2" xfId="1" applyNumberFormat="1" applyFont="1" applyFill="1" applyBorder="1"/>
    <xf numFmtId="164" fontId="7" fillId="4" borderId="2" xfId="1" applyNumberFormat="1" applyFont="1" applyFill="1" applyBorder="1" applyAlignment="1">
      <alignment horizontal="right"/>
    </xf>
    <xf numFmtId="37" fontId="7" fillId="4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/>
    <xf numFmtId="0" fontId="8" fillId="0" borderId="1" xfId="0" applyFont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>
      <alignment horizontal="right" vertical="center"/>
    </xf>
    <xf numFmtId="41" fontId="7" fillId="4" borderId="2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7" fontId="7" fillId="4" borderId="2" xfId="0" applyNumberFormat="1" applyFont="1" applyFill="1" applyBorder="1" applyAlignment="1">
      <alignment horizontal="right"/>
    </xf>
    <xf numFmtId="0" fontId="8" fillId="4" borderId="1" xfId="0" applyFont="1" applyFill="1" applyBorder="1" applyAlignment="1"/>
    <xf numFmtId="37" fontId="9" fillId="4" borderId="2" xfId="0" applyNumberFormat="1" applyFont="1" applyFill="1" applyBorder="1" applyAlignment="1">
      <alignment horizontal="right" vertical="center"/>
    </xf>
    <xf numFmtId="37" fontId="5" fillId="3" borderId="1" xfId="0" applyNumberFormat="1" applyFont="1" applyFill="1" applyBorder="1" applyAlignment="1">
      <alignment horizontal="right" vertical="center"/>
    </xf>
    <xf numFmtId="164" fontId="5" fillId="3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164" fontId="5" fillId="4" borderId="4" xfId="1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6" fillId="4" borderId="2" xfId="0" applyFont="1" applyFill="1" applyBorder="1"/>
    <xf numFmtId="164" fontId="6" fillId="4" borderId="2" xfId="1" applyNumberFormat="1" applyFont="1" applyFill="1" applyBorder="1"/>
    <xf numFmtId="0" fontId="6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 vertical="center"/>
    </xf>
    <xf numFmtId="0" fontId="10" fillId="0" borderId="1" xfId="0" applyFont="1" applyBorder="1" applyAlignment="1"/>
    <xf numFmtId="0" fontId="10" fillId="4" borderId="1" xfId="0" applyFont="1" applyFill="1" applyBorder="1" applyAlignment="1"/>
    <xf numFmtId="164" fontId="7" fillId="4" borderId="2" xfId="1" applyNumberFormat="1" applyFont="1" applyFill="1" applyBorder="1"/>
    <xf numFmtId="0" fontId="11" fillId="4" borderId="1" xfId="0" applyFont="1" applyFill="1" applyBorder="1"/>
    <xf numFmtId="0" fontId="7" fillId="0" borderId="2" xfId="0" applyFont="1" applyFill="1" applyBorder="1"/>
    <xf numFmtId="164" fontId="7" fillId="0" borderId="2" xfId="1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 horizontal="right" vertical="center"/>
    </xf>
    <xf numFmtId="41" fontId="9" fillId="4" borderId="2" xfId="2" applyNumberFormat="1" applyFont="1" applyFill="1" applyBorder="1" applyAlignment="1">
      <alignment horizontal="right" vertical="center"/>
    </xf>
    <xf numFmtId="41" fontId="12" fillId="4" borderId="2" xfId="2" applyNumberFormat="1" applyFont="1" applyFill="1" applyBorder="1" applyAlignment="1">
      <alignment horizontal="right" vertical="center"/>
    </xf>
    <xf numFmtId="41" fontId="5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right" vertical="center"/>
    </xf>
    <xf numFmtId="0" fontId="0" fillId="4" borderId="0" xfId="0" applyFill="1"/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/>
    <xf numFmtId="37" fontId="0" fillId="0" borderId="0" xfId="0" applyNumberFormat="1" applyFill="1"/>
    <xf numFmtId="43" fontId="0" fillId="0" borderId="0" xfId="1" applyFont="1" applyFill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e-fs\Public\&#1583;&#1585;&#1575;&#1587;&#1575;&#1578;\&#1583;&#1604;&#1610;&#1604;%20&#1575;&#1604;&#1588;&#1585;&#1603;&#1575;&#1578;%20&#1575;&#1604;&#1606;&#1607;&#1575;&#1574;&#1610;%20&#1604;&#1593;&#1575;&#1605;%202015\Osama\SKIC\SKIC%202014%20AR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 refreshError="1"/>
      <sheetData sheetId="1" refreshError="1">
        <row r="9">
          <cell r="C9">
            <v>473412422</v>
          </cell>
        </row>
        <row r="38">
          <cell r="D38">
            <v>13808707</v>
          </cell>
        </row>
        <row r="40">
          <cell r="A40" t="str">
            <v>المكاسب الناتجة عن تغييرات أسعار الصرف غير المحققة</v>
          </cell>
          <cell r="D40">
            <v>419377112</v>
          </cell>
        </row>
        <row r="41">
          <cell r="D41">
            <v>-178991266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rightToLeft="1" tabSelected="1" zoomScale="85" zoomScaleNormal="85" workbookViewId="0">
      <pane xSplit="1" ySplit="5" topLeftCell="B6" activePane="bottomRight" state="frozen"/>
      <selection pane="topRight"/>
      <selection pane="bottomLeft"/>
      <selection pane="bottomRight" activeCell="D15" sqref="D15"/>
    </sheetView>
  </sheetViews>
  <sheetFormatPr defaultColWidth="9" defaultRowHeight="15" x14ac:dyDescent="0.25"/>
  <cols>
    <col min="1" max="1" width="53.42578125" style="2" bestFit="1" customWidth="1"/>
    <col min="2" max="2" width="19.85546875" style="2" bestFit="1" customWidth="1"/>
    <col min="3" max="5" width="18.7109375" style="2" customWidth="1"/>
    <col min="6" max="6" width="18.7109375" style="3" customWidth="1"/>
    <col min="7" max="12" width="18.7109375" style="4" customWidth="1"/>
    <col min="13" max="14" width="18.7109375" style="5" customWidth="1"/>
    <col min="15" max="16" width="18.7109375" style="4" customWidth="1"/>
    <col min="17" max="17" width="78.7109375" style="2" bestFit="1" customWidth="1"/>
    <col min="18" max="18" width="10" style="2" bestFit="1" customWidth="1"/>
    <col min="19" max="16384" width="9" style="2"/>
  </cols>
  <sheetData>
    <row r="1" spans="1:17" ht="45" customHeight="1" x14ac:dyDescent="0.25">
      <c r="A1" s="1" t="s">
        <v>0</v>
      </c>
    </row>
    <row r="2" spans="1:17" ht="18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x14ac:dyDescent="0.25">
      <c r="A3" s="7"/>
      <c r="B3" s="7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</row>
    <row r="4" spans="1:17" ht="16.5" x14ac:dyDescent="0.25">
      <c r="A4" s="10" t="s">
        <v>2</v>
      </c>
      <c r="B4" s="11">
        <v>2020</v>
      </c>
      <c r="C4" s="11">
        <v>2019</v>
      </c>
      <c r="D4" s="12">
        <v>2018</v>
      </c>
      <c r="E4" s="12">
        <v>2017</v>
      </c>
      <c r="F4" s="12">
        <v>2016</v>
      </c>
      <c r="G4" s="13">
        <v>2015</v>
      </c>
      <c r="H4" s="13">
        <v>2014</v>
      </c>
      <c r="I4" s="13">
        <v>2013</v>
      </c>
      <c r="J4" s="13">
        <v>2012</v>
      </c>
      <c r="K4" s="13">
        <v>2011</v>
      </c>
      <c r="L4" s="13">
        <v>2010</v>
      </c>
      <c r="M4" s="13">
        <v>2009</v>
      </c>
      <c r="N4" s="13">
        <v>2008</v>
      </c>
      <c r="O4" s="13">
        <v>2007</v>
      </c>
      <c r="P4" s="13">
        <v>2006</v>
      </c>
      <c r="Q4" s="14" t="s">
        <v>3</v>
      </c>
    </row>
    <row r="5" spans="1:17" ht="16.5" x14ac:dyDescent="0.25">
      <c r="A5" s="15" t="s">
        <v>4</v>
      </c>
      <c r="B5" s="16"/>
      <c r="C5" s="16"/>
      <c r="D5" s="16"/>
      <c r="E5" s="16"/>
      <c r="F5" s="17"/>
      <c r="G5" s="18"/>
      <c r="H5" s="18"/>
      <c r="I5" s="18"/>
      <c r="J5" s="18"/>
      <c r="K5" s="19"/>
      <c r="L5" s="19"/>
      <c r="M5" s="20"/>
      <c r="N5" s="20"/>
      <c r="O5" s="20"/>
      <c r="P5" s="20"/>
      <c r="Q5" s="21" t="s">
        <v>5</v>
      </c>
    </row>
    <row r="6" spans="1:17" ht="16.5" x14ac:dyDescent="0.25">
      <c r="A6" s="22" t="s">
        <v>6</v>
      </c>
      <c r="B6" s="23">
        <v>986661366</v>
      </c>
      <c r="C6" s="23">
        <v>1012591092</v>
      </c>
      <c r="D6" s="24">
        <v>928259547</v>
      </c>
      <c r="E6" s="24">
        <v>832364562</v>
      </c>
      <c r="F6" s="25">
        <v>549934796</v>
      </c>
      <c r="G6" s="25">
        <v>563132150</v>
      </c>
      <c r="H6" s="25">
        <v>473412422</v>
      </c>
      <c r="I6" s="25">
        <v>298642232</v>
      </c>
      <c r="J6" s="25">
        <v>35711445</v>
      </c>
      <c r="K6" s="25">
        <v>34086998</v>
      </c>
      <c r="L6" s="25">
        <v>38181284</v>
      </c>
      <c r="M6" s="25">
        <v>42960692</v>
      </c>
      <c r="N6" s="25">
        <v>52404069</v>
      </c>
      <c r="O6" s="25">
        <v>34948258</v>
      </c>
      <c r="P6" s="25">
        <v>5140924</v>
      </c>
      <c r="Q6" s="26" t="s">
        <v>7</v>
      </c>
    </row>
    <row r="7" spans="1:17" ht="16.5" x14ac:dyDescent="0.25">
      <c r="A7" s="22" t="s">
        <v>8</v>
      </c>
      <c r="B7" s="23">
        <v>1306676</v>
      </c>
      <c r="C7" s="23">
        <v>1110139</v>
      </c>
      <c r="D7" s="24">
        <v>404357</v>
      </c>
      <c r="E7" s="24">
        <v>1038874</v>
      </c>
      <c r="F7" s="25">
        <v>1668709</v>
      </c>
      <c r="G7" s="25">
        <v>2647251</v>
      </c>
      <c r="H7" s="25">
        <v>2030398</v>
      </c>
      <c r="I7" s="25">
        <v>6917954</v>
      </c>
      <c r="J7" s="25">
        <v>8674321</v>
      </c>
      <c r="K7" s="25">
        <v>73910</v>
      </c>
      <c r="L7" s="25">
        <v>1517994</v>
      </c>
      <c r="M7" s="25">
        <v>3584162</v>
      </c>
      <c r="N7" s="25">
        <v>5673246</v>
      </c>
      <c r="O7" s="25">
        <v>7762330</v>
      </c>
      <c r="P7" s="25">
        <v>7150000</v>
      </c>
      <c r="Q7" s="26" t="s">
        <v>9</v>
      </c>
    </row>
    <row r="8" spans="1:17" ht="16.5" x14ac:dyDescent="0.25">
      <c r="A8" s="22" t="s">
        <v>10</v>
      </c>
      <c r="B8" s="23">
        <v>0</v>
      </c>
      <c r="C8" s="23">
        <v>0</v>
      </c>
      <c r="D8" s="24" t="s">
        <v>11</v>
      </c>
      <c r="E8" s="24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25" t="s">
        <v>11</v>
      </c>
      <c r="K8" s="25">
        <v>12988838</v>
      </c>
      <c r="L8" s="25">
        <v>12988838</v>
      </c>
      <c r="M8" s="25">
        <v>12988838</v>
      </c>
      <c r="N8" s="25" t="s">
        <v>11</v>
      </c>
      <c r="O8" s="25" t="s">
        <v>11</v>
      </c>
      <c r="P8" s="25" t="s">
        <v>11</v>
      </c>
      <c r="Q8" s="27" t="s">
        <v>12</v>
      </c>
    </row>
    <row r="9" spans="1:17" ht="16.5" x14ac:dyDescent="0.25">
      <c r="A9" s="28" t="s">
        <v>13</v>
      </c>
      <c r="B9" s="23">
        <v>1176252234</v>
      </c>
      <c r="C9" s="23">
        <v>802236658</v>
      </c>
      <c r="D9" s="24">
        <v>854396782</v>
      </c>
      <c r="E9" s="24">
        <v>910732024</v>
      </c>
      <c r="F9" s="29">
        <v>270708620</v>
      </c>
      <c r="G9" s="29">
        <v>162201514</v>
      </c>
      <c r="H9" s="29">
        <v>121354959</v>
      </c>
      <c r="I9" s="25">
        <v>104807988</v>
      </c>
      <c r="J9" s="25">
        <v>11523855</v>
      </c>
      <c r="K9" s="29">
        <v>9994289</v>
      </c>
      <c r="L9" s="30">
        <v>7830430</v>
      </c>
      <c r="M9" s="30">
        <v>25481761</v>
      </c>
      <c r="N9" s="30">
        <v>18355500</v>
      </c>
      <c r="O9" s="30">
        <v>2650500</v>
      </c>
      <c r="P9" s="25" t="s">
        <v>11</v>
      </c>
      <c r="Q9" s="26" t="s">
        <v>14</v>
      </c>
    </row>
    <row r="10" spans="1:17" ht="16.5" x14ac:dyDescent="0.25">
      <c r="A10" s="28" t="s">
        <v>15</v>
      </c>
      <c r="B10" s="23">
        <v>0</v>
      </c>
      <c r="C10" s="23">
        <v>0</v>
      </c>
      <c r="D10" s="24">
        <v>12529239</v>
      </c>
      <c r="E10" s="24">
        <v>17143397</v>
      </c>
      <c r="F10" s="29">
        <v>3397759</v>
      </c>
      <c r="G10" s="29">
        <v>3015511</v>
      </c>
      <c r="H10" s="29">
        <v>5999550</v>
      </c>
      <c r="I10" s="25">
        <v>6053142</v>
      </c>
      <c r="J10" s="25">
        <v>14434002</v>
      </c>
      <c r="K10" s="29">
        <v>16120557</v>
      </c>
      <c r="L10" s="30">
        <v>7879520</v>
      </c>
      <c r="M10" s="25" t="s">
        <v>11</v>
      </c>
      <c r="N10" s="25" t="s">
        <v>11</v>
      </c>
      <c r="O10" s="25" t="s">
        <v>11</v>
      </c>
      <c r="P10" s="25" t="s">
        <v>11</v>
      </c>
      <c r="Q10" s="26" t="s">
        <v>16</v>
      </c>
    </row>
    <row r="11" spans="1:17" ht="16.5" x14ac:dyDescent="0.25">
      <c r="A11" s="28" t="s">
        <v>17</v>
      </c>
      <c r="B11" s="23">
        <v>112696733</v>
      </c>
      <c r="C11" s="23">
        <v>46776159</v>
      </c>
      <c r="D11" s="24">
        <v>65428947</v>
      </c>
      <c r="E11" s="24">
        <v>46069755</v>
      </c>
      <c r="F11" s="29">
        <v>38682349</v>
      </c>
      <c r="G11" s="29">
        <v>27583843</v>
      </c>
      <c r="H11" s="29">
        <v>25762671</v>
      </c>
      <c r="I11" s="25" t="s">
        <v>11</v>
      </c>
      <c r="J11" s="25" t="s">
        <v>11</v>
      </c>
      <c r="K11" s="25" t="s">
        <v>11</v>
      </c>
      <c r="L11" s="25" t="s">
        <v>11</v>
      </c>
      <c r="M11" s="25" t="s">
        <v>11</v>
      </c>
      <c r="N11" s="25" t="s">
        <v>11</v>
      </c>
      <c r="O11" s="25" t="s">
        <v>11</v>
      </c>
      <c r="P11" s="25" t="s">
        <v>11</v>
      </c>
      <c r="Q11" s="26"/>
    </row>
    <row r="12" spans="1:17" ht="16.5" x14ac:dyDescent="0.25">
      <c r="A12" s="28" t="s">
        <v>18</v>
      </c>
      <c r="B12" s="23">
        <v>851597870</v>
      </c>
      <c r="C12" s="23">
        <v>309959234</v>
      </c>
      <c r="D12" s="24">
        <v>298858287</v>
      </c>
      <c r="E12" s="24">
        <v>388583318</v>
      </c>
      <c r="F12" s="29">
        <v>561819176</v>
      </c>
      <c r="G12" s="29">
        <v>191269637</v>
      </c>
      <c r="H12" s="29">
        <v>182531830</v>
      </c>
      <c r="I12" s="25" t="s">
        <v>11</v>
      </c>
      <c r="J12" s="25" t="s">
        <v>11</v>
      </c>
      <c r="K12" s="25" t="s">
        <v>11</v>
      </c>
      <c r="L12" s="25" t="s">
        <v>11</v>
      </c>
      <c r="M12" s="25" t="s">
        <v>11</v>
      </c>
      <c r="N12" s="25" t="s">
        <v>11</v>
      </c>
      <c r="O12" s="25" t="s">
        <v>11</v>
      </c>
      <c r="P12" s="25" t="s">
        <v>11</v>
      </c>
      <c r="Q12" s="26"/>
    </row>
    <row r="13" spans="1:17" ht="16.5" x14ac:dyDescent="0.25">
      <c r="A13" s="28" t="s">
        <v>19</v>
      </c>
      <c r="B13" s="23"/>
      <c r="C13" s="23"/>
      <c r="D13" s="24" t="s">
        <v>11</v>
      </c>
      <c r="E13" s="24" t="s">
        <v>11</v>
      </c>
      <c r="F13" s="25" t="s">
        <v>11</v>
      </c>
      <c r="G13" s="25">
        <v>40997114</v>
      </c>
      <c r="H13" s="25">
        <v>36917708</v>
      </c>
      <c r="I13" s="25" t="s">
        <v>11</v>
      </c>
      <c r="J13" s="25" t="s">
        <v>11</v>
      </c>
      <c r="K13" s="25" t="s">
        <v>11</v>
      </c>
      <c r="L13" s="25" t="s">
        <v>11</v>
      </c>
      <c r="M13" s="25" t="s">
        <v>11</v>
      </c>
      <c r="N13" s="25" t="s">
        <v>11</v>
      </c>
      <c r="O13" s="25">
        <v>25224260</v>
      </c>
      <c r="P13" s="25">
        <v>19603047</v>
      </c>
      <c r="Q13" s="26" t="s">
        <v>20</v>
      </c>
    </row>
    <row r="14" spans="1:17" ht="16.5" x14ac:dyDescent="0.25">
      <c r="A14" s="28" t="s">
        <v>21</v>
      </c>
      <c r="B14" s="23">
        <v>141776677</v>
      </c>
      <c r="C14" s="23">
        <v>64959251</v>
      </c>
      <c r="D14" s="24">
        <v>151033493</v>
      </c>
      <c r="E14" s="24">
        <v>104660927</v>
      </c>
      <c r="F14" s="25">
        <v>81283785</v>
      </c>
      <c r="G14" s="25">
        <v>84765125</v>
      </c>
      <c r="H14" s="25">
        <v>87270334</v>
      </c>
      <c r="I14" s="25" t="s">
        <v>11</v>
      </c>
      <c r="J14" s="25" t="s">
        <v>11</v>
      </c>
      <c r="K14" s="25" t="s">
        <v>11</v>
      </c>
      <c r="L14" s="25" t="s">
        <v>11</v>
      </c>
      <c r="M14" s="25" t="s">
        <v>11</v>
      </c>
      <c r="N14" s="25" t="s">
        <v>11</v>
      </c>
      <c r="O14" s="25" t="s">
        <v>11</v>
      </c>
      <c r="P14" s="25" t="s">
        <v>11</v>
      </c>
      <c r="Q14" s="26"/>
    </row>
    <row r="15" spans="1:17" ht="16.5" x14ac:dyDescent="0.25">
      <c r="A15" s="28" t="s">
        <v>22</v>
      </c>
      <c r="B15" s="23">
        <v>53223769</v>
      </c>
      <c r="C15" s="23">
        <v>49323446</v>
      </c>
      <c r="D15" s="24" t="s">
        <v>11</v>
      </c>
      <c r="E15" s="24" t="s">
        <v>11</v>
      </c>
      <c r="F15" s="25" t="s">
        <v>11</v>
      </c>
      <c r="G15" s="25">
        <v>1270248</v>
      </c>
      <c r="H15" s="25">
        <v>34021032</v>
      </c>
      <c r="I15" s="25" t="s">
        <v>11</v>
      </c>
      <c r="J15" s="25" t="s">
        <v>11</v>
      </c>
      <c r="K15" s="25" t="s">
        <v>11</v>
      </c>
      <c r="L15" s="25" t="s">
        <v>11</v>
      </c>
      <c r="M15" s="25" t="s">
        <v>11</v>
      </c>
      <c r="N15" s="25" t="s">
        <v>11</v>
      </c>
      <c r="O15" s="25" t="s">
        <v>11</v>
      </c>
      <c r="P15" s="25" t="s">
        <v>11</v>
      </c>
      <c r="Q15" s="26"/>
    </row>
    <row r="16" spans="1:17" ht="16.5" x14ac:dyDescent="0.25">
      <c r="A16" s="28" t="s">
        <v>23</v>
      </c>
      <c r="B16" s="23"/>
      <c r="C16" s="23"/>
      <c r="D16" s="24" t="s">
        <v>11</v>
      </c>
      <c r="E16" s="24" t="s">
        <v>11</v>
      </c>
      <c r="F16" s="29" t="s">
        <v>11</v>
      </c>
      <c r="G16" s="29" t="s">
        <v>11</v>
      </c>
      <c r="H16" s="29" t="s">
        <v>11</v>
      </c>
      <c r="I16" s="25">
        <v>8400177</v>
      </c>
      <c r="J16" s="25">
        <v>37223875</v>
      </c>
      <c r="K16" s="29">
        <v>53061127</v>
      </c>
      <c r="L16" s="25" t="s">
        <v>11</v>
      </c>
      <c r="M16" s="25" t="s">
        <v>11</v>
      </c>
      <c r="N16" s="25" t="s">
        <v>11</v>
      </c>
      <c r="O16" s="25" t="s">
        <v>11</v>
      </c>
      <c r="P16" s="25" t="s">
        <v>11</v>
      </c>
      <c r="Q16" s="26" t="s">
        <v>24</v>
      </c>
    </row>
    <row r="17" spans="1:17" ht="30.75" customHeight="1" x14ac:dyDescent="0.25">
      <c r="A17" s="28" t="s">
        <v>25</v>
      </c>
      <c r="B17" s="23"/>
      <c r="C17" s="23"/>
      <c r="D17" s="24" t="s">
        <v>11</v>
      </c>
      <c r="E17" s="24" t="s">
        <v>11</v>
      </c>
      <c r="F17" s="29" t="s">
        <v>11</v>
      </c>
      <c r="G17" s="29" t="s">
        <v>11</v>
      </c>
      <c r="H17" s="29" t="s">
        <v>11</v>
      </c>
      <c r="I17" s="25">
        <v>414207585</v>
      </c>
      <c r="J17" s="25">
        <v>256438304</v>
      </c>
      <c r="K17" s="29">
        <v>317069914</v>
      </c>
      <c r="L17" s="30">
        <v>517148327</v>
      </c>
      <c r="M17" s="30">
        <v>529327634</v>
      </c>
      <c r="N17" s="30">
        <v>142925303</v>
      </c>
      <c r="O17" s="30">
        <v>44203721</v>
      </c>
      <c r="P17" s="30" t="s">
        <v>11</v>
      </c>
      <c r="Q17" s="31" t="s">
        <v>26</v>
      </c>
    </row>
    <row r="18" spans="1:17" ht="31.5" customHeight="1" x14ac:dyDescent="0.25">
      <c r="A18" s="28" t="s">
        <v>27</v>
      </c>
      <c r="B18" s="23"/>
      <c r="C18" s="23"/>
      <c r="D18" s="24" t="s">
        <v>11</v>
      </c>
      <c r="E18" s="24" t="s">
        <v>11</v>
      </c>
      <c r="F18" s="29" t="s">
        <v>11</v>
      </c>
      <c r="G18" s="29" t="s">
        <v>11</v>
      </c>
      <c r="H18" s="29" t="s">
        <v>11</v>
      </c>
      <c r="I18" s="25">
        <v>2443125</v>
      </c>
      <c r="J18" s="25">
        <v>3793259</v>
      </c>
      <c r="K18" s="29">
        <v>4863059</v>
      </c>
      <c r="L18" s="25" t="s">
        <v>11</v>
      </c>
      <c r="M18" s="25" t="s">
        <v>11</v>
      </c>
      <c r="N18" s="25" t="s">
        <v>11</v>
      </c>
      <c r="O18" s="25" t="s">
        <v>11</v>
      </c>
      <c r="P18" s="30">
        <v>5673</v>
      </c>
      <c r="Q18" s="32" t="s">
        <v>28</v>
      </c>
    </row>
    <row r="19" spans="1:17" ht="18.75" customHeight="1" x14ac:dyDescent="0.25">
      <c r="A19" s="28" t="s">
        <v>29</v>
      </c>
      <c r="B19" s="23">
        <v>632980353</v>
      </c>
      <c r="C19" s="23">
        <v>410252259</v>
      </c>
      <c r="D19" s="24">
        <v>434918004</v>
      </c>
      <c r="E19" s="24">
        <v>437990669</v>
      </c>
      <c r="F19" s="29">
        <v>499386176</v>
      </c>
      <c r="G19" s="29">
        <v>455699243</v>
      </c>
      <c r="H19" s="29">
        <v>499036554</v>
      </c>
      <c r="I19" s="25" t="s">
        <v>11</v>
      </c>
      <c r="J19" s="25" t="s">
        <v>11</v>
      </c>
      <c r="K19" s="29" t="s">
        <v>11</v>
      </c>
      <c r="L19" s="25" t="s">
        <v>11</v>
      </c>
      <c r="M19" s="25" t="s">
        <v>11</v>
      </c>
      <c r="N19" s="25" t="s">
        <v>11</v>
      </c>
      <c r="O19" s="25" t="s">
        <v>11</v>
      </c>
      <c r="P19" s="25" t="s">
        <v>11</v>
      </c>
      <c r="Q19" s="33" t="s">
        <v>11</v>
      </c>
    </row>
    <row r="20" spans="1:17" ht="26.25" customHeight="1" x14ac:dyDescent="0.25">
      <c r="A20" s="28" t="s">
        <v>30</v>
      </c>
      <c r="B20" s="23"/>
      <c r="C20" s="23"/>
      <c r="D20" s="29" t="s">
        <v>11</v>
      </c>
      <c r="E20" s="29" t="s">
        <v>11</v>
      </c>
      <c r="F20" s="29" t="s">
        <v>11</v>
      </c>
      <c r="G20" s="29" t="s">
        <v>11</v>
      </c>
      <c r="H20" s="29" t="s">
        <v>11</v>
      </c>
      <c r="I20" s="25">
        <v>165016011</v>
      </c>
      <c r="J20" s="25">
        <v>295998548</v>
      </c>
      <c r="K20" s="25" t="s">
        <v>11</v>
      </c>
      <c r="L20" s="25" t="s">
        <v>11</v>
      </c>
      <c r="M20" s="25" t="s">
        <v>11</v>
      </c>
      <c r="N20" s="25" t="s">
        <v>11</v>
      </c>
      <c r="O20" s="25" t="s">
        <v>11</v>
      </c>
      <c r="P20" s="25" t="s">
        <v>11</v>
      </c>
      <c r="Q20" s="32" t="s">
        <v>31</v>
      </c>
    </row>
    <row r="21" spans="1:17" ht="16.5" x14ac:dyDescent="0.25">
      <c r="A21" s="28" t="s">
        <v>32</v>
      </c>
      <c r="B21" s="23">
        <v>2391381055</v>
      </c>
      <c r="C21" s="23">
        <v>1188352602</v>
      </c>
      <c r="D21" s="24">
        <v>2543115483</v>
      </c>
      <c r="E21" s="24">
        <v>2594172530</v>
      </c>
      <c r="F21" s="29">
        <v>3178072815</v>
      </c>
      <c r="G21" s="29">
        <v>2142260617</v>
      </c>
      <c r="H21" s="29">
        <v>1404927277</v>
      </c>
      <c r="I21" s="25">
        <v>1184900899</v>
      </c>
      <c r="J21" s="25">
        <v>1220682286</v>
      </c>
      <c r="K21" s="29">
        <v>1343925258</v>
      </c>
      <c r="L21" s="30">
        <v>1294577200</v>
      </c>
      <c r="M21" s="30">
        <v>1260186403</v>
      </c>
      <c r="N21" s="30">
        <v>1155978281</v>
      </c>
      <c r="O21" s="25" t="s">
        <v>11</v>
      </c>
      <c r="P21" s="25" t="s">
        <v>11</v>
      </c>
      <c r="Q21" s="26" t="s">
        <v>33</v>
      </c>
    </row>
    <row r="22" spans="1:17" ht="16.5" x14ac:dyDescent="0.25">
      <c r="A22" s="28" t="s">
        <v>34</v>
      </c>
      <c r="B22" s="23">
        <v>25000000</v>
      </c>
      <c r="C22" s="23">
        <v>25000000</v>
      </c>
      <c r="D22" s="24">
        <v>25000000</v>
      </c>
      <c r="E22" s="24">
        <v>25000000</v>
      </c>
      <c r="F22" s="29">
        <v>25000000</v>
      </c>
      <c r="G22" s="29">
        <v>25000000</v>
      </c>
      <c r="H22" s="29">
        <v>25000000</v>
      </c>
      <c r="I22" s="25">
        <v>25000000</v>
      </c>
      <c r="J22" s="25">
        <v>25000000</v>
      </c>
      <c r="K22" s="25">
        <v>25000000</v>
      </c>
      <c r="L22" s="25">
        <v>25000000</v>
      </c>
      <c r="M22" s="25">
        <v>25000000</v>
      </c>
      <c r="N22" s="25">
        <v>25000000</v>
      </c>
      <c r="O22" s="25" t="s">
        <v>11</v>
      </c>
      <c r="P22" s="25" t="s">
        <v>11</v>
      </c>
      <c r="Q22" s="26" t="s">
        <v>35</v>
      </c>
    </row>
    <row r="23" spans="1:17" ht="16.5" x14ac:dyDescent="0.25">
      <c r="A23" s="28" t="s">
        <v>36</v>
      </c>
      <c r="B23" s="23"/>
      <c r="C23" s="23"/>
      <c r="D23" s="29" t="s">
        <v>11</v>
      </c>
      <c r="E23" s="29" t="s">
        <v>11</v>
      </c>
      <c r="F23" s="29" t="s">
        <v>11</v>
      </c>
      <c r="G23" s="29" t="s">
        <v>11</v>
      </c>
      <c r="H23" s="29" t="s">
        <v>11</v>
      </c>
      <c r="I23" s="25">
        <v>341619756</v>
      </c>
      <c r="J23" s="25">
        <v>117025969</v>
      </c>
      <c r="K23" s="25">
        <v>148059203</v>
      </c>
      <c r="L23" s="25">
        <v>114083644</v>
      </c>
      <c r="M23" s="25">
        <v>87491285</v>
      </c>
      <c r="N23" s="25">
        <v>42733638</v>
      </c>
      <c r="O23" s="25" t="s">
        <v>11</v>
      </c>
      <c r="P23" s="25" t="s">
        <v>11</v>
      </c>
      <c r="Q23" s="26" t="s">
        <v>37</v>
      </c>
    </row>
    <row r="24" spans="1:17" ht="16.5" x14ac:dyDescent="0.25">
      <c r="A24" s="28" t="s">
        <v>38</v>
      </c>
      <c r="B24" s="23"/>
      <c r="C24" s="23"/>
      <c r="D24" s="29" t="s">
        <v>11</v>
      </c>
      <c r="E24" s="29" t="s">
        <v>11</v>
      </c>
      <c r="F24" s="29" t="s">
        <v>11</v>
      </c>
      <c r="G24" s="29" t="s">
        <v>11</v>
      </c>
      <c r="H24" s="29" t="s">
        <v>11</v>
      </c>
      <c r="I24" s="25">
        <v>25610740</v>
      </c>
      <c r="J24" s="25">
        <v>37479701</v>
      </c>
      <c r="K24" s="25">
        <v>99528779</v>
      </c>
      <c r="L24" s="25">
        <v>102727037</v>
      </c>
      <c r="M24" s="25">
        <v>153518511</v>
      </c>
      <c r="N24" s="25">
        <v>156138311</v>
      </c>
      <c r="O24" s="25">
        <v>70568281</v>
      </c>
      <c r="P24" s="25">
        <v>84030</v>
      </c>
      <c r="Q24" s="34" t="s">
        <v>39</v>
      </c>
    </row>
    <row r="25" spans="1:17" ht="16.5" x14ac:dyDescent="0.25">
      <c r="A25" s="28" t="s">
        <v>40</v>
      </c>
      <c r="B25" s="23">
        <v>159992964</v>
      </c>
      <c r="C25" s="23">
        <v>159992964</v>
      </c>
      <c r="D25" s="24">
        <v>18263621</v>
      </c>
      <c r="E25" s="24">
        <v>18263621</v>
      </c>
      <c r="F25" s="29">
        <v>18263621</v>
      </c>
      <c r="G25" s="29">
        <v>18263621</v>
      </c>
      <c r="H25" s="29">
        <v>3400000</v>
      </c>
      <c r="I25" s="25">
        <v>3400000</v>
      </c>
      <c r="J25" s="25">
        <v>3400000</v>
      </c>
      <c r="K25" s="25">
        <v>3400000</v>
      </c>
      <c r="L25" s="25" t="s">
        <v>11</v>
      </c>
      <c r="M25" s="25" t="s">
        <v>11</v>
      </c>
      <c r="N25" s="25" t="s">
        <v>11</v>
      </c>
      <c r="O25" s="25" t="s">
        <v>11</v>
      </c>
      <c r="P25" s="25" t="s">
        <v>11</v>
      </c>
      <c r="Q25" s="26" t="s">
        <v>41</v>
      </c>
    </row>
    <row r="26" spans="1:17" ht="16.5" x14ac:dyDescent="0.25">
      <c r="A26" s="22" t="s">
        <v>42</v>
      </c>
      <c r="B26" s="23">
        <v>4933270920</v>
      </c>
      <c r="C26" s="23">
        <v>1489318390</v>
      </c>
      <c r="D26" s="24">
        <v>437953295</v>
      </c>
      <c r="E26" s="24">
        <v>436878286</v>
      </c>
      <c r="F26" s="35">
        <v>572293335</v>
      </c>
      <c r="G26" s="35">
        <v>543030072</v>
      </c>
      <c r="H26" s="35">
        <v>581245237</v>
      </c>
      <c r="I26" s="35">
        <v>488731870</v>
      </c>
      <c r="J26" s="35">
        <v>365037210</v>
      </c>
      <c r="K26" s="35">
        <v>242423176</v>
      </c>
      <c r="L26" s="35">
        <v>243038503</v>
      </c>
      <c r="M26" s="35">
        <v>156414823</v>
      </c>
      <c r="N26" s="35">
        <v>281965539</v>
      </c>
      <c r="O26" s="35">
        <v>1208431417</v>
      </c>
      <c r="P26" s="35">
        <v>796486645</v>
      </c>
      <c r="Q26" s="26" t="s">
        <v>43</v>
      </c>
    </row>
    <row r="27" spans="1:17" ht="16.5" x14ac:dyDescent="0.25">
      <c r="A27" s="12" t="s">
        <v>44</v>
      </c>
      <c r="B27" s="36">
        <f>SUM(B6:B26)</f>
        <v>11466140617</v>
      </c>
      <c r="C27" s="36">
        <f>SUM(C6:C26)</f>
        <v>5559872194</v>
      </c>
      <c r="D27" s="36">
        <f t="shared" ref="D27:P27" si="0">SUM(D6:D26)</f>
        <v>5770161055</v>
      </c>
      <c r="E27" s="36">
        <f t="shared" si="0"/>
        <v>5812897963</v>
      </c>
      <c r="F27" s="36">
        <f t="shared" si="0"/>
        <v>5800511141</v>
      </c>
      <c r="G27" s="36">
        <f t="shared" si="0"/>
        <v>4261135946</v>
      </c>
      <c r="H27" s="36">
        <f t="shared" si="0"/>
        <v>3482909972</v>
      </c>
      <c r="I27" s="36">
        <f t="shared" si="0"/>
        <v>3075751479</v>
      </c>
      <c r="J27" s="37">
        <f t="shared" si="0"/>
        <v>2432422775</v>
      </c>
      <c r="K27" s="37">
        <f t="shared" si="0"/>
        <v>2310595108</v>
      </c>
      <c r="L27" s="37">
        <f t="shared" si="0"/>
        <v>2364972777</v>
      </c>
      <c r="M27" s="37">
        <f t="shared" si="0"/>
        <v>2296954109</v>
      </c>
      <c r="N27" s="37">
        <f t="shared" si="0"/>
        <v>1881173887</v>
      </c>
      <c r="O27" s="37">
        <f t="shared" si="0"/>
        <v>1393788767</v>
      </c>
      <c r="P27" s="37">
        <f t="shared" si="0"/>
        <v>828470319</v>
      </c>
      <c r="Q27" s="38" t="s">
        <v>45</v>
      </c>
    </row>
    <row r="28" spans="1:17" ht="16.5" x14ac:dyDescent="0.25">
      <c r="A28" s="39"/>
      <c r="B28" s="40"/>
      <c r="C28" s="40"/>
      <c r="D28" s="41"/>
      <c r="E28" s="41"/>
      <c r="F28" s="42"/>
      <c r="G28" s="42"/>
      <c r="H28" s="42"/>
      <c r="I28" s="42"/>
      <c r="J28" s="30"/>
      <c r="K28" s="30"/>
      <c r="L28" s="30"/>
      <c r="M28" s="30"/>
      <c r="N28" s="30"/>
      <c r="O28" s="30"/>
      <c r="P28" s="30"/>
      <c r="Q28" s="43"/>
    </row>
    <row r="29" spans="1:17" ht="16.5" x14ac:dyDescent="0.25">
      <c r="A29" s="44" t="s">
        <v>46</v>
      </c>
      <c r="B29" s="45"/>
      <c r="C29" s="45"/>
      <c r="D29" s="46"/>
      <c r="E29" s="46"/>
      <c r="F29" s="47"/>
      <c r="G29" s="47"/>
      <c r="H29" s="47"/>
      <c r="I29" s="47"/>
      <c r="J29" s="30"/>
      <c r="K29" s="30"/>
      <c r="L29" s="30"/>
      <c r="M29" s="30"/>
      <c r="N29" s="30"/>
      <c r="O29" s="30"/>
      <c r="P29" s="30"/>
      <c r="Q29" s="48" t="s">
        <v>47</v>
      </c>
    </row>
    <row r="30" spans="1:17" ht="16.5" x14ac:dyDescent="0.25">
      <c r="A30" s="44" t="s">
        <v>48</v>
      </c>
      <c r="B30" s="45"/>
      <c r="C30" s="45"/>
      <c r="D30" s="46"/>
      <c r="E30" s="46"/>
      <c r="F30" s="47"/>
      <c r="G30" s="47"/>
      <c r="H30" s="47"/>
      <c r="I30" s="47"/>
      <c r="J30" s="30"/>
      <c r="K30" s="30"/>
      <c r="L30" s="30"/>
      <c r="M30" s="30"/>
      <c r="N30" s="30"/>
      <c r="O30" s="30"/>
      <c r="P30" s="30"/>
      <c r="Q30" s="49" t="s">
        <v>49</v>
      </c>
    </row>
    <row r="31" spans="1:17" ht="16.5" x14ac:dyDescent="0.25">
      <c r="A31" s="28" t="s">
        <v>50</v>
      </c>
      <c r="B31" s="50"/>
      <c r="C31" s="50"/>
      <c r="D31" s="29" t="s">
        <v>11</v>
      </c>
      <c r="E31" s="29" t="s">
        <v>11</v>
      </c>
      <c r="F31" s="29" t="s">
        <v>11</v>
      </c>
      <c r="G31" s="29" t="s">
        <v>11</v>
      </c>
      <c r="H31" s="29" t="s">
        <v>11</v>
      </c>
      <c r="I31" s="30">
        <v>159430667</v>
      </c>
      <c r="J31" s="30">
        <v>235568790</v>
      </c>
      <c r="K31" s="30">
        <v>265620720</v>
      </c>
      <c r="L31" s="30">
        <v>188336973</v>
      </c>
      <c r="M31" s="30">
        <v>125473888</v>
      </c>
      <c r="N31" s="30">
        <v>206755123</v>
      </c>
      <c r="O31" s="30">
        <v>203994478</v>
      </c>
      <c r="P31" s="30">
        <v>164099</v>
      </c>
      <c r="Q31" s="26" t="s">
        <v>51</v>
      </c>
    </row>
    <row r="32" spans="1:17" ht="16.5" x14ac:dyDescent="0.25">
      <c r="A32" s="28" t="s">
        <v>52</v>
      </c>
      <c r="B32" s="50"/>
      <c r="C32" s="50"/>
      <c r="D32" s="29" t="s">
        <v>11</v>
      </c>
      <c r="E32" s="29" t="s">
        <v>11</v>
      </c>
      <c r="F32" s="29" t="s">
        <v>11</v>
      </c>
      <c r="G32" s="29" t="s">
        <v>11</v>
      </c>
      <c r="H32" s="29" t="s">
        <v>11</v>
      </c>
      <c r="I32" s="30">
        <v>1400223054</v>
      </c>
      <c r="J32" s="29">
        <v>977670694</v>
      </c>
      <c r="K32" s="29">
        <v>924623505</v>
      </c>
      <c r="L32" s="30">
        <v>1114319656</v>
      </c>
      <c r="M32" s="30">
        <v>1072000643</v>
      </c>
      <c r="N32" s="30">
        <v>360558419</v>
      </c>
      <c r="O32" s="30">
        <v>140516690</v>
      </c>
      <c r="P32" s="30">
        <v>3450</v>
      </c>
      <c r="Q32" s="26" t="s">
        <v>53</v>
      </c>
    </row>
    <row r="33" spans="1:17" ht="16.5" x14ac:dyDescent="0.25">
      <c r="A33" s="28" t="s">
        <v>54</v>
      </c>
      <c r="B33" s="50"/>
      <c r="C33" s="50"/>
      <c r="D33" s="29" t="s">
        <v>11</v>
      </c>
      <c r="E33" s="29" t="s">
        <v>11</v>
      </c>
      <c r="F33" s="30" t="s">
        <v>11</v>
      </c>
      <c r="G33" s="30" t="s">
        <v>11</v>
      </c>
      <c r="H33" s="30" t="s">
        <v>11</v>
      </c>
      <c r="I33" s="30" t="s">
        <v>11</v>
      </c>
      <c r="J33" s="25" t="s">
        <v>11</v>
      </c>
      <c r="K33" s="25" t="s">
        <v>11</v>
      </c>
      <c r="L33" s="25" t="s">
        <v>11</v>
      </c>
      <c r="M33" s="30">
        <v>6611372</v>
      </c>
      <c r="N33" s="25" t="s">
        <v>11</v>
      </c>
      <c r="O33" s="25" t="s">
        <v>11</v>
      </c>
      <c r="P33" s="25" t="s">
        <v>11</v>
      </c>
      <c r="Q33" s="51" t="s">
        <v>55</v>
      </c>
    </row>
    <row r="34" spans="1:17" ht="16.5" x14ac:dyDescent="0.25">
      <c r="A34" s="28" t="s">
        <v>56</v>
      </c>
      <c r="B34" s="50"/>
      <c r="C34" s="50"/>
      <c r="D34" s="29" t="s">
        <v>11</v>
      </c>
      <c r="E34" s="29" t="s">
        <v>11</v>
      </c>
      <c r="F34" s="29" t="s">
        <v>11</v>
      </c>
      <c r="G34" s="29" t="s">
        <v>11</v>
      </c>
      <c r="H34" s="29" t="s">
        <v>11</v>
      </c>
      <c r="I34" s="30">
        <v>5327771</v>
      </c>
      <c r="J34" s="29">
        <v>9170396</v>
      </c>
      <c r="K34" s="29">
        <v>9282672</v>
      </c>
      <c r="L34" s="30">
        <v>10139947</v>
      </c>
      <c r="M34" s="30">
        <v>9792309</v>
      </c>
      <c r="N34" s="30">
        <v>6069975</v>
      </c>
      <c r="O34" s="30">
        <v>514402</v>
      </c>
      <c r="P34" s="25" t="s">
        <v>11</v>
      </c>
      <c r="Q34" s="26" t="s">
        <v>57</v>
      </c>
    </row>
    <row r="35" spans="1:17" ht="16.5" x14ac:dyDescent="0.25">
      <c r="A35" s="28" t="s">
        <v>58</v>
      </c>
      <c r="B35" s="50">
        <v>385170524</v>
      </c>
      <c r="C35" s="50">
        <v>120001471</v>
      </c>
      <c r="D35" s="24">
        <v>106792923</v>
      </c>
      <c r="E35" s="24">
        <v>82103660</v>
      </c>
      <c r="F35" s="29">
        <v>46689795</v>
      </c>
      <c r="G35" s="29" t="s">
        <v>11</v>
      </c>
      <c r="H35" s="29" t="s">
        <v>11</v>
      </c>
      <c r="I35" s="30"/>
      <c r="J35" s="29"/>
      <c r="K35" s="29"/>
      <c r="L35" s="30"/>
      <c r="M35" s="30"/>
      <c r="N35" s="30"/>
      <c r="O35" s="30"/>
      <c r="P35" s="25"/>
      <c r="Q35" s="26"/>
    </row>
    <row r="36" spans="1:17" ht="16.5" x14ac:dyDescent="0.25">
      <c r="A36" s="52" t="s">
        <v>59</v>
      </c>
      <c r="B36" s="23"/>
      <c r="C36" s="23">
        <v>0</v>
      </c>
      <c r="D36" s="53">
        <v>9703620</v>
      </c>
      <c r="E36" s="24">
        <v>28437693</v>
      </c>
      <c r="F36" s="29">
        <v>50550708</v>
      </c>
      <c r="G36" s="29" t="s">
        <v>11</v>
      </c>
      <c r="H36" s="29" t="s">
        <v>11</v>
      </c>
      <c r="I36" s="30"/>
      <c r="J36" s="29"/>
      <c r="K36" s="29"/>
      <c r="L36" s="30"/>
      <c r="M36" s="30"/>
      <c r="N36" s="30"/>
      <c r="O36" s="30"/>
      <c r="P36" s="25"/>
      <c r="Q36" s="26"/>
    </row>
    <row r="37" spans="1:17" ht="16.5" x14ac:dyDescent="0.25">
      <c r="A37" s="28" t="s">
        <v>60</v>
      </c>
      <c r="B37" s="50">
        <v>1737883494</v>
      </c>
      <c r="C37" s="50">
        <v>1368143550</v>
      </c>
      <c r="D37" s="24">
        <v>1450558546</v>
      </c>
      <c r="E37" s="24">
        <v>1516879549</v>
      </c>
      <c r="F37" s="29">
        <v>1603647105</v>
      </c>
      <c r="G37" s="29">
        <v>1531648164</v>
      </c>
      <c r="H37" s="29">
        <v>1660129327</v>
      </c>
      <c r="I37" s="30" t="s">
        <v>11</v>
      </c>
      <c r="J37" s="29" t="s">
        <v>11</v>
      </c>
      <c r="K37" s="29" t="s">
        <v>11</v>
      </c>
      <c r="L37" s="30" t="s">
        <v>11</v>
      </c>
      <c r="M37" s="30" t="s">
        <v>11</v>
      </c>
      <c r="N37" s="30" t="s">
        <v>11</v>
      </c>
      <c r="O37" s="30" t="s">
        <v>11</v>
      </c>
      <c r="P37" s="25" t="s">
        <v>11</v>
      </c>
      <c r="Q37" s="26"/>
    </row>
    <row r="38" spans="1:17" ht="19.5" customHeight="1" x14ac:dyDescent="0.25">
      <c r="A38" s="28" t="s">
        <v>61</v>
      </c>
      <c r="B38" s="50">
        <v>680104467</v>
      </c>
      <c r="C38" s="50">
        <v>307187192</v>
      </c>
      <c r="D38" s="24">
        <v>279500112</v>
      </c>
      <c r="E38" s="24">
        <v>309405721</v>
      </c>
      <c r="F38" s="54">
        <v>398520449</v>
      </c>
      <c r="G38" s="54">
        <v>354373150</v>
      </c>
      <c r="H38" s="54">
        <v>274219192</v>
      </c>
      <c r="I38" s="54">
        <v>262847278</v>
      </c>
      <c r="J38" s="54">
        <v>236376914</v>
      </c>
      <c r="K38" s="54">
        <v>231698654</v>
      </c>
      <c r="L38" s="55">
        <v>271800189</v>
      </c>
      <c r="M38" s="55">
        <v>301688626</v>
      </c>
      <c r="N38" s="35">
        <v>296843848</v>
      </c>
      <c r="O38" s="56" t="s">
        <v>11</v>
      </c>
      <c r="P38" s="56" t="s">
        <v>11</v>
      </c>
      <c r="Q38" s="32" t="s">
        <v>62</v>
      </c>
    </row>
    <row r="39" spans="1:17" ht="16.5" x14ac:dyDescent="0.25">
      <c r="A39" s="12" t="s">
        <v>63</v>
      </c>
      <c r="B39" s="57">
        <f t="shared" ref="B39:P39" si="1">SUM(B31:B38)</f>
        <v>2803158485</v>
      </c>
      <c r="C39" s="57">
        <f t="shared" si="1"/>
        <v>1795332213</v>
      </c>
      <c r="D39" s="57">
        <f t="shared" si="1"/>
        <v>1846555201</v>
      </c>
      <c r="E39" s="57">
        <f t="shared" si="1"/>
        <v>1936826623</v>
      </c>
      <c r="F39" s="57">
        <f t="shared" si="1"/>
        <v>2099408057</v>
      </c>
      <c r="G39" s="57">
        <f t="shared" si="1"/>
        <v>1886021314</v>
      </c>
      <c r="H39" s="57">
        <f t="shared" si="1"/>
        <v>1934348519</v>
      </c>
      <c r="I39" s="57">
        <f t="shared" si="1"/>
        <v>1827828770</v>
      </c>
      <c r="J39" s="37">
        <f t="shared" si="1"/>
        <v>1458786794</v>
      </c>
      <c r="K39" s="37">
        <f t="shared" si="1"/>
        <v>1431225551</v>
      </c>
      <c r="L39" s="37">
        <f t="shared" si="1"/>
        <v>1584596765</v>
      </c>
      <c r="M39" s="37">
        <f t="shared" si="1"/>
        <v>1515566838</v>
      </c>
      <c r="N39" s="37">
        <f t="shared" si="1"/>
        <v>870227365</v>
      </c>
      <c r="O39" s="37">
        <f t="shared" si="1"/>
        <v>345025570</v>
      </c>
      <c r="P39" s="37">
        <f t="shared" si="1"/>
        <v>167549</v>
      </c>
      <c r="Q39" s="38" t="s">
        <v>64</v>
      </c>
    </row>
    <row r="40" spans="1:17" ht="18.75" x14ac:dyDescent="0.25">
      <c r="A40" s="28" t="s">
        <v>65</v>
      </c>
      <c r="B40" s="50">
        <v>403994648</v>
      </c>
      <c r="C40" s="50">
        <v>310983648</v>
      </c>
      <c r="D40" s="24">
        <v>231490863</v>
      </c>
      <c r="E40" s="24">
        <v>206842512</v>
      </c>
      <c r="F40" s="29">
        <v>200788020</v>
      </c>
      <c r="G40" s="29">
        <v>149064121</v>
      </c>
      <c r="H40" s="29">
        <v>126201626</v>
      </c>
      <c r="I40" s="56">
        <v>114033354</v>
      </c>
      <c r="J40" s="54">
        <v>74761310</v>
      </c>
      <c r="K40" s="54">
        <v>98293604</v>
      </c>
      <c r="L40" s="54">
        <v>96032127</v>
      </c>
      <c r="M40" s="54">
        <v>109160053</v>
      </c>
      <c r="N40" s="54">
        <v>92954266</v>
      </c>
      <c r="O40" s="54">
        <v>176678106</v>
      </c>
      <c r="P40" s="54">
        <v>4883655</v>
      </c>
      <c r="Q40" s="26" t="s">
        <v>66</v>
      </c>
    </row>
    <row r="41" spans="1:17" ht="18.75" x14ac:dyDescent="0.25">
      <c r="A41" s="28" t="s">
        <v>67</v>
      </c>
      <c r="B41" s="50">
        <v>46483847</v>
      </c>
      <c r="C41" s="50">
        <v>98683972</v>
      </c>
      <c r="D41" s="24">
        <v>162565309</v>
      </c>
      <c r="E41" s="24"/>
      <c r="F41" s="29"/>
      <c r="G41" s="29"/>
      <c r="H41" s="29"/>
      <c r="I41" s="56"/>
      <c r="J41" s="54"/>
      <c r="K41" s="54"/>
      <c r="L41" s="54"/>
      <c r="M41" s="54"/>
      <c r="N41" s="54"/>
      <c r="O41" s="54"/>
      <c r="P41" s="54"/>
      <c r="Q41" s="26"/>
    </row>
    <row r="42" spans="1:17" ht="16.5" x14ac:dyDescent="0.25">
      <c r="A42" s="12" t="s">
        <v>68</v>
      </c>
      <c r="B42" s="57">
        <f>SUM(B39:B41)</f>
        <v>3253636980</v>
      </c>
      <c r="C42" s="57">
        <f>SUM(C39:C41)</f>
        <v>2204999833</v>
      </c>
      <c r="D42" s="57">
        <f>SUM(D39:D41)</f>
        <v>2240611373</v>
      </c>
      <c r="E42" s="57">
        <f t="shared" ref="E42:H42" si="2">SUM(E39:E41)</f>
        <v>2143669135</v>
      </c>
      <c r="F42" s="57">
        <f t="shared" si="2"/>
        <v>2300196077</v>
      </c>
      <c r="G42" s="57">
        <f t="shared" si="2"/>
        <v>2035085435</v>
      </c>
      <c r="H42" s="57">
        <f t="shared" si="2"/>
        <v>2060550145</v>
      </c>
      <c r="I42" s="57">
        <f>SUM(I39:I41)</f>
        <v>1941862124</v>
      </c>
      <c r="J42" s="37">
        <f t="shared" ref="J42:P42" si="3">SUM(J39:J41)</f>
        <v>1533548104</v>
      </c>
      <c r="K42" s="37">
        <f t="shared" si="3"/>
        <v>1529519155</v>
      </c>
      <c r="L42" s="37">
        <f t="shared" si="3"/>
        <v>1680628892</v>
      </c>
      <c r="M42" s="37">
        <f t="shared" si="3"/>
        <v>1624726891</v>
      </c>
      <c r="N42" s="37">
        <f t="shared" si="3"/>
        <v>963181631</v>
      </c>
      <c r="O42" s="37">
        <f t="shared" si="3"/>
        <v>521703676</v>
      </c>
      <c r="P42" s="37">
        <f t="shared" si="3"/>
        <v>5051204</v>
      </c>
      <c r="Q42" s="38" t="s">
        <v>69</v>
      </c>
    </row>
    <row r="43" spans="1:17" ht="16.5" x14ac:dyDescent="0.25">
      <c r="A43" s="44" t="s">
        <v>70</v>
      </c>
      <c r="B43" s="44"/>
      <c r="C43" s="44"/>
      <c r="D43" s="46"/>
      <c r="E43" s="46"/>
      <c r="F43" s="47"/>
      <c r="G43" s="47"/>
      <c r="H43" s="47"/>
      <c r="I43" s="47"/>
      <c r="J43" s="30"/>
      <c r="K43" s="30"/>
      <c r="L43" s="30"/>
      <c r="M43" s="30"/>
      <c r="N43" s="30"/>
      <c r="O43" s="30"/>
      <c r="P43" s="30"/>
      <c r="Q43" s="58" t="s">
        <v>71</v>
      </c>
    </row>
    <row r="44" spans="1:17" ht="16.5" x14ac:dyDescent="0.25">
      <c r="A44" s="28" t="s">
        <v>72</v>
      </c>
      <c r="B44" s="50">
        <v>1062500000</v>
      </c>
      <c r="C44" s="50">
        <v>1062500000</v>
      </c>
      <c r="D44" s="24">
        <v>1062500000</v>
      </c>
      <c r="E44" s="24">
        <v>850000000</v>
      </c>
      <c r="F44" s="25">
        <v>850000000</v>
      </c>
      <c r="G44" s="25">
        <v>850000000</v>
      </c>
      <c r="H44" s="25">
        <v>850000000</v>
      </c>
      <c r="I44" s="30">
        <v>850000000</v>
      </c>
      <c r="J44" s="30">
        <v>850000000</v>
      </c>
      <c r="K44" s="30">
        <v>850000000</v>
      </c>
      <c r="L44" s="30">
        <v>850000000</v>
      </c>
      <c r="M44" s="30">
        <v>850000000</v>
      </c>
      <c r="N44" s="30">
        <v>850000000</v>
      </c>
      <c r="O44" s="30">
        <v>850000000</v>
      </c>
      <c r="P44" s="30">
        <v>850000000</v>
      </c>
      <c r="Q44" s="26" t="s">
        <v>73</v>
      </c>
    </row>
    <row r="45" spans="1:17" ht="16.5" x14ac:dyDescent="0.25">
      <c r="A45" s="28" t="s">
        <v>74</v>
      </c>
      <c r="B45" s="50"/>
      <c r="C45" s="50"/>
      <c r="D45" s="24" t="s">
        <v>11</v>
      </c>
      <c r="E45" s="24" t="s">
        <v>11</v>
      </c>
      <c r="F45" s="59" t="s">
        <v>11</v>
      </c>
      <c r="G45" s="59" t="s">
        <v>11</v>
      </c>
      <c r="H45" s="59" t="s">
        <v>11</v>
      </c>
      <c r="I45" s="59" t="s">
        <v>11</v>
      </c>
      <c r="J45" s="25" t="s">
        <v>11</v>
      </c>
      <c r="K45" s="25" t="s">
        <v>11</v>
      </c>
      <c r="L45" s="25" t="s">
        <v>11</v>
      </c>
      <c r="M45" s="25" t="s">
        <v>11</v>
      </c>
      <c r="N45" s="25" t="s">
        <v>11</v>
      </c>
      <c r="O45" s="30">
        <v>9620000</v>
      </c>
      <c r="P45" s="25" t="s">
        <v>11</v>
      </c>
      <c r="Q45" s="26" t="s">
        <v>75</v>
      </c>
    </row>
    <row r="46" spans="1:17" ht="16.5" x14ac:dyDescent="0.25">
      <c r="A46" s="28" t="s">
        <v>76</v>
      </c>
      <c r="B46" s="50">
        <v>114814978</v>
      </c>
      <c r="C46" s="50">
        <v>101051993</v>
      </c>
      <c r="D46" s="24">
        <v>101051993</v>
      </c>
      <c r="E46" s="24">
        <v>95089392</v>
      </c>
      <c r="F46" s="25">
        <v>75146904</v>
      </c>
      <c r="G46" s="25">
        <v>44659636</v>
      </c>
      <c r="H46" s="25">
        <v>26985160</v>
      </c>
      <c r="I46" s="25">
        <f>[1]BS!$D$38</f>
        <v>13808707</v>
      </c>
      <c r="J46" s="25">
        <v>13808707</v>
      </c>
      <c r="K46" s="25">
        <v>9859170</v>
      </c>
      <c r="L46" s="30">
        <v>9859170</v>
      </c>
      <c r="M46" s="30">
        <v>9859170</v>
      </c>
      <c r="N46" s="30">
        <v>9859170</v>
      </c>
      <c r="O46" s="30">
        <v>3904598</v>
      </c>
      <c r="P46" s="25" t="s">
        <v>11</v>
      </c>
      <c r="Q46" s="26" t="s">
        <v>77</v>
      </c>
    </row>
    <row r="47" spans="1:17" s="60" customFormat="1" ht="16.5" x14ac:dyDescent="0.25">
      <c r="A47" s="28" t="str">
        <f>[1]BS!$A$40</f>
        <v>المكاسب الناتجة عن تغييرات أسعار الصرف غير المحققة</v>
      </c>
      <c r="B47" s="50">
        <v>6155225704</v>
      </c>
      <c r="C47" s="50">
        <v>1711203397</v>
      </c>
      <c r="D47" s="24">
        <v>1728023650</v>
      </c>
      <c r="E47" s="24">
        <v>1765404594</v>
      </c>
      <c r="F47" s="25">
        <v>2269180104</v>
      </c>
      <c r="G47" s="25">
        <v>1269306072</v>
      </c>
      <c r="H47" s="25">
        <v>603085366</v>
      </c>
      <c r="I47" s="25">
        <f>[1]BS!$D$40</f>
        <v>419377112</v>
      </c>
      <c r="J47" s="25" t="s">
        <v>11</v>
      </c>
      <c r="K47" s="25" t="s">
        <v>11</v>
      </c>
      <c r="L47" s="25" t="s">
        <v>11</v>
      </c>
      <c r="M47" s="25" t="s">
        <v>11</v>
      </c>
      <c r="N47" s="25" t="s">
        <v>11</v>
      </c>
      <c r="O47" s="25" t="s">
        <v>11</v>
      </c>
      <c r="P47" s="25" t="s">
        <v>11</v>
      </c>
      <c r="Q47" s="34" t="s">
        <v>78</v>
      </c>
    </row>
    <row r="48" spans="1:17" ht="21" customHeight="1" x14ac:dyDescent="0.25">
      <c r="A48" s="28" t="s">
        <v>79</v>
      </c>
      <c r="B48" s="50">
        <v>684512535</v>
      </c>
      <c r="C48" s="50">
        <v>412433738</v>
      </c>
      <c r="D48" s="24">
        <v>519264226</v>
      </c>
      <c r="E48" s="24">
        <v>658820970</v>
      </c>
      <c r="F48" s="25">
        <v>76577200</v>
      </c>
      <c r="G48" s="25">
        <v>21238400</v>
      </c>
      <c r="H48" s="25">
        <v>27862397</v>
      </c>
      <c r="I48" s="25">
        <v>29694802</v>
      </c>
      <c r="J48" s="25">
        <v>-479883</v>
      </c>
      <c r="K48" s="25">
        <v>249289</v>
      </c>
      <c r="L48" s="30">
        <v>435430</v>
      </c>
      <c r="M48" s="30">
        <v>3136761</v>
      </c>
      <c r="N48" s="25" t="s">
        <v>11</v>
      </c>
      <c r="O48" s="25" t="s">
        <v>11</v>
      </c>
      <c r="P48" s="25" t="s">
        <v>11</v>
      </c>
      <c r="Q48" s="32" t="s">
        <v>80</v>
      </c>
    </row>
    <row r="49" spans="1:18" ht="18.75" x14ac:dyDescent="0.25">
      <c r="A49" s="28" t="s">
        <v>81</v>
      </c>
      <c r="B49" s="50">
        <v>195450420</v>
      </c>
      <c r="C49" s="50">
        <v>67683233</v>
      </c>
      <c r="D49" s="24">
        <v>118709813</v>
      </c>
      <c r="E49" s="24">
        <v>299913872</v>
      </c>
      <c r="F49" s="56">
        <v>229410856</v>
      </c>
      <c r="G49" s="56">
        <v>40846403</v>
      </c>
      <c r="H49" s="56">
        <v>-85473096</v>
      </c>
      <c r="I49" s="56">
        <f>[1]BS!$D$41</f>
        <v>-178991266</v>
      </c>
      <c r="J49" s="35">
        <v>35545847</v>
      </c>
      <c r="K49" s="35">
        <v>-79032506</v>
      </c>
      <c r="L49" s="55">
        <v>-175950715</v>
      </c>
      <c r="M49" s="55">
        <v>-190768713</v>
      </c>
      <c r="N49" s="55">
        <v>58133086</v>
      </c>
      <c r="O49" s="55">
        <v>8560493</v>
      </c>
      <c r="P49" s="55">
        <v>-26580885</v>
      </c>
      <c r="Q49" s="26" t="s">
        <v>82</v>
      </c>
      <c r="R49" s="61"/>
    </row>
    <row r="50" spans="1:18" ht="16.5" x14ac:dyDescent="0.25">
      <c r="A50" s="12" t="s">
        <v>83</v>
      </c>
      <c r="B50" s="57">
        <f>SUM(B44:B49)</f>
        <v>8212503637</v>
      </c>
      <c r="C50" s="57">
        <f>SUM(C44:C49)</f>
        <v>3354872361</v>
      </c>
      <c r="D50" s="57">
        <f t="shared" ref="D50:P50" si="4">SUM(D44:D49)</f>
        <v>3529549682</v>
      </c>
      <c r="E50" s="57">
        <f t="shared" si="4"/>
        <v>3669228828</v>
      </c>
      <c r="F50" s="57">
        <f t="shared" si="4"/>
        <v>3500315064</v>
      </c>
      <c r="G50" s="57">
        <f t="shared" si="4"/>
        <v>2226050511</v>
      </c>
      <c r="H50" s="57">
        <f t="shared" si="4"/>
        <v>1422459827</v>
      </c>
      <c r="I50" s="57">
        <f t="shared" si="4"/>
        <v>1133889355</v>
      </c>
      <c r="J50" s="37">
        <f t="shared" si="4"/>
        <v>898874671</v>
      </c>
      <c r="K50" s="37">
        <f t="shared" si="4"/>
        <v>781075953</v>
      </c>
      <c r="L50" s="37">
        <f t="shared" si="4"/>
        <v>684343885</v>
      </c>
      <c r="M50" s="37">
        <f t="shared" si="4"/>
        <v>672227218</v>
      </c>
      <c r="N50" s="37">
        <f t="shared" si="4"/>
        <v>917992256</v>
      </c>
      <c r="O50" s="37">
        <f t="shared" si="4"/>
        <v>872085091</v>
      </c>
      <c r="P50" s="37">
        <f t="shared" si="4"/>
        <v>823419115</v>
      </c>
      <c r="Q50" s="14" t="s">
        <v>84</v>
      </c>
      <c r="R50" s="61"/>
    </row>
    <row r="51" spans="1:18" ht="16.5" x14ac:dyDescent="0.25">
      <c r="A51" s="62"/>
      <c r="B51" s="62"/>
      <c r="C51" s="62"/>
      <c r="D51" s="63"/>
      <c r="E51" s="63"/>
      <c r="F51" s="63"/>
      <c r="G51" s="64"/>
      <c r="H51" s="64"/>
      <c r="I51" s="64"/>
      <c r="J51" s="65"/>
      <c r="K51" s="65"/>
      <c r="L51" s="65"/>
      <c r="M51" s="65"/>
      <c r="N51" s="65"/>
      <c r="O51" s="65"/>
      <c r="P51" s="65"/>
      <c r="Q51" s="62"/>
      <c r="R51" s="61"/>
    </row>
    <row r="52" spans="1:18" ht="16.5" x14ac:dyDescent="0.25">
      <c r="A52" s="12" t="s">
        <v>85</v>
      </c>
      <c r="B52" s="57">
        <f t="shared" ref="B52:I52" si="5">B50+B42</f>
        <v>11466140617</v>
      </c>
      <c r="C52" s="57">
        <f t="shared" si="5"/>
        <v>5559872194</v>
      </c>
      <c r="D52" s="57">
        <f t="shared" si="5"/>
        <v>5770161055</v>
      </c>
      <c r="E52" s="57">
        <f t="shared" si="5"/>
        <v>5812897963</v>
      </c>
      <c r="F52" s="57">
        <f t="shared" si="5"/>
        <v>5800511141</v>
      </c>
      <c r="G52" s="57">
        <f t="shared" si="5"/>
        <v>4261135946</v>
      </c>
      <c r="H52" s="57">
        <f t="shared" si="5"/>
        <v>3483009972</v>
      </c>
      <c r="I52" s="57">
        <f t="shared" si="5"/>
        <v>3075751479</v>
      </c>
      <c r="J52" s="37">
        <f t="shared" ref="J52:O52" si="6">SUM(J42,J50)</f>
        <v>2432422775</v>
      </c>
      <c r="K52" s="37">
        <f t="shared" si="6"/>
        <v>2310595108</v>
      </c>
      <c r="L52" s="37">
        <f t="shared" si="6"/>
        <v>2364972777</v>
      </c>
      <c r="M52" s="37">
        <f t="shared" si="6"/>
        <v>2296954109</v>
      </c>
      <c r="N52" s="37">
        <f t="shared" si="6"/>
        <v>1881173887</v>
      </c>
      <c r="O52" s="37">
        <f t="shared" si="6"/>
        <v>1393788767</v>
      </c>
      <c r="P52" s="37">
        <f>P42+P50</f>
        <v>828470319</v>
      </c>
      <c r="Q52" s="66" t="s">
        <v>86</v>
      </c>
    </row>
    <row r="53" spans="1:18" ht="14.25" customHeight="1" x14ac:dyDescent="0.25">
      <c r="K53" s="5"/>
    </row>
    <row r="54" spans="1:18" hidden="1" x14ac:dyDescent="0.25">
      <c r="G54" s="5">
        <f t="shared" ref="G54:P54" si="7">G27-G52</f>
        <v>0</v>
      </c>
      <c r="H54" s="5">
        <v>0</v>
      </c>
      <c r="I54" s="5">
        <f t="shared" si="7"/>
        <v>0</v>
      </c>
      <c r="J54" s="5">
        <f t="shared" si="7"/>
        <v>0</v>
      </c>
      <c r="K54" s="5">
        <f t="shared" si="7"/>
        <v>0</v>
      </c>
      <c r="L54" s="5">
        <f t="shared" si="7"/>
        <v>0</v>
      </c>
      <c r="M54" s="5">
        <f t="shared" si="7"/>
        <v>0</v>
      </c>
      <c r="N54" s="5">
        <f t="shared" si="7"/>
        <v>0</v>
      </c>
      <c r="O54" s="5">
        <f t="shared" si="7"/>
        <v>0</v>
      </c>
      <c r="P54" s="5">
        <f t="shared" si="7"/>
        <v>0</v>
      </c>
    </row>
    <row r="55" spans="1:18" hidden="1" x14ac:dyDescent="0.25">
      <c r="G55" s="67">
        <f>G37</f>
        <v>1531648164</v>
      </c>
      <c r="H55" s="67">
        <f>H37</f>
        <v>1660129327</v>
      </c>
      <c r="I55" s="67">
        <f t="shared" ref="I55:P55" si="8">SUM(I31:I34)</f>
        <v>1564981492</v>
      </c>
      <c r="J55" s="67">
        <f t="shared" si="8"/>
        <v>1222409880</v>
      </c>
      <c r="K55" s="67">
        <f t="shared" si="8"/>
        <v>1199526897</v>
      </c>
      <c r="L55" s="67">
        <f t="shared" si="8"/>
        <v>1312796576</v>
      </c>
      <c r="M55" s="67">
        <f t="shared" si="8"/>
        <v>1213878212</v>
      </c>
      <c r="N55" s="67">
        <f t="shared" si="8"/>
        <v>573383517</v>
      </c>
      <c r="O55" s="67">
        <f t="shared" si="8"/>
        <v>345025570</v>
      </c>
      <c r="P55" s="67">
        <f t="shared" si="8"/>
        <v>167549</v>
      </c>
    </row>
    <row r="56" spans="1:18" x14ac:dyDescent="0.25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8" x14ac:dyDescent="0.25">
      <c r="B57" s="69"/>
      <c r="C57" s="69"/>
    </row>
    <row r="62" spans="1:18" x14ac:dyDescent="0.25">
      <c r="B62" s="70"/>
      <c r="C62" s="70"/>
    </row>
    <row r="67" spans="13:14" hidden="1" x14ac:dyDescent="0.25">
      <c r="M67" s="4"/>
      <c r="N6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2022-02-03T13:06:02Z</dcterms:created>
  <dcterms:modified xsi:type="dcterms:W3CDTF">2022-02-03T13:06:24Z</dcterms:modified>
</cp:coreProperties>
</file>